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Strana 1" sheetId="1" r:id="rId1"/>
    <sheet name="Strana 2" sheetId="2" r:id="rId2"/>
    <sheet name="Sheet6" sheetId="3" state="hidden" r:id="rId3"/>
    <sheet name="Sheet5" sheetId="4" state="hidden" r:id="rId4"/>
    <sheet name="Sheet4" sheetId="5" state="hidden" r:id="rId5"/>
    <sheet name="Sheet3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<sst xmlns="http://schemas.openxmlformats.org/spreadsheetml/2006/main" count="225" uniqueCount="197">
  <si>
    <t>штамбиљ</t>
  </si>
  <si>
    <t>основна школа</t>
  </si>
  <si>
    <t>Овера:</t>
  </si>
  <si>
    <t>ОПШТИ ПОДАЦИ О ШКОЛИ</t>
  </si>
  <si>
    <t>Школа</t>
  </si>
  <si>
    <t>Основна школа ''Христо Ботев''</t>
  </si>
  <si>
    <t>Матични број</t>
  </si>
  <si>
    <t>Адреса</t>
  </si>
  <si>
    <t>ул.Христо Ботев бр.3</t>
  </si>
  <si>
    <t>Место</t>
  </si>
  <si>
    <t>Димитровград</t>
  </si>
  <si>
    <t>Телефон</t>
  </si>
  <si>
    <t>010/362-788, 010/361-476</t>
  </si>
  <si>
    <t>Факс</t>
  </si>
  <si>
    <t>010/360-976</t>
  </si>
  <si>
    <t>web site</t>
  </si>
  <si>
    <t>E-mail адреса</t>
  </si>
  <si>
    <t>Директор</t>
  </si>
  <si>
    <t>Катарина Симеонов</t>
  </si>
  <si>
    <t>СТАТИСТИЧКИ ПОДАЦИ О УЧЕНИЦИМА</t>
  </si>
  <si>
    <t>Укупан број ученика/ца</t>
  </si>
  <si>
    <t>Број ученика/ца који похађају наставу на нематерњем језику</t>
  </si>
  <si>
    <t>Број ученика</t>
  </si>
  <si>
    <t>Број ученика/ца који похађају наставу на језику националних мањина</t>
  </si>
  <si>
    <t>Број ученица</t>
  </si>
  <si>
    <t>Број ученика/ца који прима социјалну помоћ</t>
  </si>
  <si>
    <t>Укупан број ученика/ца I разреда</t>
  </si>
  <si>
    <t>Број ученика/ца који прима дечији додатак</t>
  </si>
  <si>
    <t>Број ученика/ца из друге општине</t>
  </si>
  <si>
    <t>Број ученика/ца који је напустио школу</t>
  </si>
  <si>
    <t>Број ученика/ца који путује</t>
  </si>
  <si>
    <t>Број изостанака по ученику/ци</t>
  </si>
  <si>
    <t>СТАТИСТИЧКИ ПОДАЦИ О ОБРАЗОВНОМ КАДРУ</t>
  </si>
  <si>
    <t>бр.</t>
  </si>
  <si>
    <t>%</t>
  </si>
  <si>
    <t>Радно искуство</t>
  </si>
  <si>
    <t>Укупан број наставног особља</t>
  </si>
  <si>
    <t>Број наставника са звањем - укупно</t>
  </si>
  <si>
    <t>Стручна заступљеност кадра</t>
  </si>
  <si>
    <t>до 5 година</t>
  </si>
  <si>
    <t>педагошки саветник</t>
  </si>
  <si>
    <t>Висока стручна спрема</t>
  </si>
  <si>
    <t>6-10 година</t>
  </si>
  <si>
    <t>ментор</t>
  </si>
  <si>
    <t>Виша спрема</t>
  </si>
  <si>
    <t>11-25 година</t>
  </si>
  <si>
    <t>инструктор</t>
  </si>
  <si>
    <t>Средња стручна спрема</t>
  </si>
  <si>
    <t>преко 25 година</t>
  </si>
  <si>
    <t>виши педагошки саветник</t>
  </si>
  <si>
    <t>Број запослених који су у протеклој години похађали програме стручног усавршавања</t>
  </si>
  <si>
    <t>Укупан број остварених сати стручног усавршавања у току године</t>
  </si>
  <si>
    <t>По наставнику</t>
  </si>
  <si>
    <t>РЕСУРСИ</t>
  </si>
  <si>
    <t>Целодневна настава</t>
  </si>
  <si>
    <t>Број књига у библиотеци по ученику/ци</t>
  </si>
  <si>
    <t>Број рачунара у настави</t>
  </si>
  <si>
    <t>Организован продужени боравак</t>
  </si>
  <si>
    <t>Финансијска средства</t>
  </si>
  <si>
    <t>динара</t>
  </si>
  <si>
    <t>Средства утрошена на:</t>
  </si>
  <si>
    <t>Број смена</t>
  </si>
  <si>
    <t xml:space="preserve">Републ. буџет (без плата) </t>
  </si>
  <si>
    <t>Полагање испита за лиценцу</t>
  </si>
  <si>
    <t>Број одељења</t>
  </si>
  <si>
    <t>Градски буџет</t>
  </si>
  <si>
    <t>Стручно усавршавање</t>
  </si>
  <si>
    <t>Просечан број ученика у одељењу</t>
  </si>
  <si>
    <t>Општински буџет</t>
  </si>
  <si>
    <t>Књиге и часописе</t>
  </si>
  <si>
    <t>Број издвојених одељења</t>
  </si>
  <si>
    <t>Донације</t>
  </si>
  <si>
    <t>Образовни софтвер</t>
  </si>
  <si>
    <t>Број комбинованих одељења</t>
  </si>
  <si>
    <t>Спонзорство</t>
  </si>
  <si>
    <t>Аудиовизуелна средства</t>
  </si>
  <si>
    <t>Школа поседује фискултурну салу</t>
  </si>
  <si>
    <t>Пројекти</t>
  </si>
  <si>
    <t>Остала наставна средства</t>
  </si>
  <si>
    <t>Школа има спортски терен у дворишту</t>
  </si>
  <si>
    <t>Сопствени приходи</t>
  </si>
  <si>
    <t>Улагање у школски простор</t>
  </si>
  <si>
    <t>ОБРАЗОВНА СРЕДИНА</t>
  </si>
  <si>
    <t>Изборни предмети и факултативни садржаји</t>
  </si>
  <si>
    <t>Остале ваннаставне активности</t>
  </si>
  <si>
    <t>Ученици/це са посебним потребама</t>
  </si>
  <si>
    <t>Веронаука</t>
  </si>
  <si>
    <t xml:space="preserve">Хор </t>
  </si>
  <si>
    <t>Број ученика са посебним потребама</t>
  </si>
  <si>
    <t>Грађанско васпитање</t>
  </si>
  <si>
    <t>Оркестар</t>
  </si>
  <si>
    <t>Број наставника/ца који је похађао семинаре за рад са овим ученицима</t>
  </si>
  <si>
    <t>Матерњи језик са елементима националне културе</t>
  </si>
  <si>
    <t>Информатика и рачунарство</t>
  </si>
  <si>
    <t>Страни језици</t>
  </si>
  <si>
    <t>Безбедност у школи</t>
  </si>
  <si>
    <t>Чувари природе</t>
  </si>
  <si>
    <t>Народна традиција</t>
  </si>
  <si>
    <t>Лепо писање</t>
  </si>
  <si>
    <t>Секције</t>
  </si>
  <si>
    <t>Језици на којима се изводи настава</t>
  </si>
  <si>
    <t>Укупан број секција које су активне</t>
  </si>
  <si>
    <t>% ангажованих ученика/ца</t>
  </si>
  <si>
    <t>% ангажованог наставног особља</t>
  </si>
  <si>
    <t>Специфичности школе</t>
  </si>
  <si>
    <t>Опис/Утицај на образовно-васпитни рад</t>
  </si>
  <si>
    <t>неговање двојезичности</t>
  </si>
  <si>
    <t>изушавање српског и бугарског језика, неговање традиције и културе оба народа</t>
  </si>
  <si>
    <t>подстицање дечијег стваралаштва</t>
  </si>
  <si>
    <t>Школа без насиља</t>
  </si>
  <si>
    <t>стварање безбедне и подстицајне климе за учење и развој</t>
  </si>
  <si>
    <t>Огледни програм/пројекти (Назив)</t>
  </si>
  <si>
    <t>Опис</t>
  </si>
  <si>
    <t>Трајање</t>
  </si>
  <si>
    <t>2 године</t>
  </si>
  <si>
    <t>Назив</t>
  </si>
  <si>
    <t>Школска година</t>
  </si>
  <si>
    <t>Просечан број поена на нивоу Србије</t>
  </si>
  <si>
    <t>Просечан број поена на нивоу округа</t>
  </si>
  <si>
    <t>Просечан број поена на нивоу општине</t>
  </si>
  <si>
    <t>Просечан број поена на нивоу школе</t>
  </si>
  <si>
    <t>Просечна оцена на нивоу школе (VIII разред)</t>
  </si>
  <si>
    <t>Српски језик</t>
  </si>
  <si>
    <t>Математика</t>
  </si>
  <si>
    <t>Остала постигнућа ученика</t>
  </si>
  <si>
    <t>Број ученика који су освојили награде на посебним такмичењима</t>
  </si>
  <si>
    <t>Подобласти</t>
  </si>
  <si>
    <t>Приоритет: Oбласти које ће бити унапређене у наредној школској години</t>
  </si>
  <si>
    <t>Кључне активности из плана за унапређивање</t>
  </si>
  <si>
    <t>Школски развојни план</t>
  </si>
  <si>
    <t>Динамика</t>
  </si>
  <si>
    <t>Ниво</t>
  </si>
  <si>
    <t xml:space="preserve">Области </t>
  </si>
  <si>
    <t>Носиоци активности</t>
  </si>
  <si>
    <t>Области вредновања</t>
  </si>
  <si>
    <t>Развојни циљеви који су реализовани у претходној школској години</t>
  </si>
  <si>
    <t>IV</t>
  </si>
  <si>
    <t>Разред</t>
  </si>
  <si>
    <t>упућен на поправни испит</t>
  </si>
  <si>
    <t>понавља разред</t>
  </si>
  <si>
    <t>којима је изречена васпитно-дисциплинска мера</t>
  </si>
  <si>
    <t>награђен од школе</t>
  </si>
  <si>
    <t>који је писмено похваљен</t>
  </si>
  <si>
    <t>награђен од локалне заједнице</t>
  </si>
  <si>
    <t>одличним успехом</t>
  </si>
  <si>
    <t>врло добрим успехом</t>
  </si>
  <si>
    <t>добрим успехом</t>
  </si>
  <si>
    <t>довољним успехом</t>
  </si>
  <si>
    <t>недовољним успехом</t>
  </si>
  <si>
    <t>VIII</t>
  </si>
  <si>
    <t>Разред/Ниво постигнућа</t>
  </si>
  <si>
    <t xml:space="preserve">Спољашње вредновање квалитета рада установе вршило/ла: </t>
  </si>
  <si>
    <t>Број ученика/ца ─</t>
  </si>
  <si>
    <t>Легенда:  1-Основни ниво  2-Средњи ниво  3-Напредни ниво</t>
  </si>
  <si>
    <t>Квалификациони испит</t>
  </si>
  <si>
    <t>Напомена о посебним постигнућима ученика:</t>
  </si>
  <si>
    <t>Број ученика/ца са ─</t>
  </si>
  <si>
    <t>% ученика/ца који је постигао стандард</t>
  </si>
  <si>
    <t>Тестирање: А-Стандардизовано Б-Нестандардизовано В-Није вршено</t>
  </si>
  <si>
    <t>Укупан број освојених места на екипним и појединачним општинским (градским) такмичењима (1., 2. и 3. место)</t>
  </si>
  <si>
    <t>% излазности ученика/ца на испит</t>
  </si>
  <si>
    <t>ОБРАЗОВНА ПОСТИГНУЋА УЧЕНИКА</t>
  </si>
  <si>
    <t>ПОРУКА ЈАВНОСТИ</t>
  </si>
  <si>
    <t>КОМУНИКАЦИЈА СА ОКРУЖЕЊЕМ (РЕСУРСИ)</t>
  </si>
  <si>
    <t>Главни задаци за реализацију развојних циљева планираних за следећу школску годину</t>
  </si>
  <si>
    <t>ВРЕДНОВАЊЕ</t>
  </si>
  <si>
    <t>Самовредновање</t>
  </si>
  <si>
    <t>Желимо да наша школа буде радост учења и дружења и подстицајно и пријатно место које свим својим ученицима и запосленима пружа једнаке шансе за квалитетно образовање и лични развој.</t>
  </si>
  <si>
    <t>континуирано</t>
  </si>
  <si>
    <t>Добра сарадња са установама и  институцијама (Градска библиотека, Центар за културу, РТВ Цариброд, Спортски савез, Црвени крст, Дом здравља, Центар за социјални рад, Локална самоуправа)</t>
  </si>
  <si>
    <t>ПРОСВЕТНИ КАРТОН 2011/2012</t>
  </si>
  <si>
    <t>mpijade@open.telekom.rs</t>
  </si>
  <si>
    <t>www.oshristobotev.nasaskola.rs</t>
  </si>
  <si>
    <t>2010/2011</t>
  </si>
  <si>
    <t>2011/2012</t>
  </si>
  <si>
    <t>Професионална оријентација на прелазу у средњу школу</t>
  </si>
  <si>
    <t>Циљ пројекта је изградња школског и ваншколског система професионалне оријентације за младе на прелазу између основне у средњу школу, односно у свет рада и функционисање тог система на нивоу целе земље, као и оснаживаље постојећих капацитета за професионалну оријентацију у школском и ваншколском сектору.</t>
  </si>
  <si>
    <t>Општина, округ, школска управа: Димитровград, Пиротски округ, Ниш</t>
  </si>
  <si>
    <t>Израда и примена мерних инструмената</t>
  </si>
  <si>
    <t>Подизање компетенције наставника за диференцијацију наставног рада</t>
  </si>
  <si>
    <t>Израда и примена образаца за праћење развоја и напредовања ученика</t>
  </si>
  <si>
    <t>Унапређење просторних услова и безбедности у школи</t>
  </si>
  <si>
    <t>Педагошко психолошка служба, стручна већа, директор, помоћник директора</t>
  </si>
  <si>
    <t>Педагошко психолошка служба, педагошки колегијум, директор,</t>
  </si>
  <si>
    <t>Педагошко психолошка служба, Одељенска већа, директор, помоћник директора</t>
  </si>
  <si>
    <t>Директор, стручне службе</t>
  </si>
  <si>
    <t>Октобар - Април</t>
  </si>
  <si>
    <t>Руковођење, организација и обезбеђивање квалитета</t>
  </si>
  <si>
    <t>Ресурси</t>
  </si>
  <si>
    <t>1. Стручна већа планирају реализацију наставних садржаја уз уважавање стандарда постигнућа                                                                   2. Дневно планирање наставника уз уважавање стандарда и индивидуалних карактеристика  ученика                                                                        3. Израда индивидуалних планова сталног стручног усавршавања запослених и њихова реализација                                                            4. Побољшање и иновирање документације о праћењу напредовања ученика - портфолио                                                                                5. Израда личног портфолиа запослениј                                                                                                                                                                       6. Побољшање документације којом се прате ефекти реализованих акционих планова</t>
  </si>
  <si>
    <t>1. Побољшање квалитета наставног и васпитног процеса                                                                                                                                       2. Побољшање материјално-техничких услова рада                                                                                                                                                  3. Неговање и развијање добре климе у школи                                                                                                                                                            4. Оспособљавање свих учесника у образовно-васпитном процесу за самовредновање и вредновање рада школе</t>
  </si>
  <si>
    <t>Моја школа - школа без насиља</t>
  </si>
  <si>
    <t>Циљ пројекта је стварање безбедне и подстицајне средине за учење, рад и развој. Програм је неограничен и развојни.</t>
  </si>
  <si>
    <t>неограничен</t>
  </si>
  <si>
    <t>радом у педничкој радионици изнедрено је осам збирки песама ученика школе</t>
  </si>
  <si>
    <t xml:space="preserve"> - Људски ресурси                                                                                            - Материјално-технички ресурси                                                                    - Финансијски ресурси                                                                                    - Ресурси локалне средине</t>
  </si>
  <si>
    <t>Школа је редовно и успешно организовала такмичења ученика по пропозицијама и програму који је донело Министарство просвете. И ове године наши ученици постигли су добре резултате на школским, окрушним и републичким такмичењима, као и на различитим конкурсима и смотрама. Као промер истичемо ученика Митов Дениса, који је на међуокружном такмичењу из хемије освојио друго место и пласман на републичком где се рангирао на 15. месту. Ђачки оркестар школе освојио је 1. место на окружном и републичком такмичењу. У духу интеркултурализма наши ученици су учествовали на спортским сусретима "Спартакијада" у Варни, Р Бугарска, 16 ученика и 4 наставника боравило је 10 дана у еко кампу Ковачевци, Р Бугарска. У сарадњи са хуманитарном организацијом "Наша Србија" 20 ученика је учествовалу у мултиетничком кампу "Школа пријатељства" на Тари.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</si>
</sst>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  <numFmt numFmtId="179" formatCode="#,##0.0"/>
    <numFmt numFmtId="180" formatCode="[$-81A]d\.\ mmmm\ yyyy"/>
  </numFmts>
  <fonts count="17">
    <font>
      <sz val="10"/>
      <name val="Arial"/>
      <family val="0"/>
    </font>
    <font>
      <sz val="8"/>
      <name val="Tahoma"/>
      <family val="2"/>
    </font>
    <font>
      <i/>
      <sz val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4"/>
      <color indexed="8"/>
      <name val="Arial"/>
      <family val="2"/>
    </font>
    <font>
      <sz val="5.05"/>
      <color indexed="8"/>
      <name val="Arial"/>
      <family val="2"/>
    </font>
    <font>
      <sz val="6.5"/>
      <color indexed="8"/>
      <name val="Arial"/>
      <family val="2"/>
    </font>
    <font>
      <sz val="4.25"/>
      <color indexed="8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right" vertical="top"/>
    </xf>
    <xf numFmtId="9" fontId="4" fillId="0" borderId="6" xfId="21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9" fontId="4" fillId="0" borderId="7" xfId="2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1" fontId="4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9" fontId="4" fillId="0" borderId="9" xfId="21" applyFont="1" applyBorder="1" applyAlignment="1">
      <alignment horizontal="right" vertical="top"/>
    </xf>
    <xf numFmtId="0" fontId="4" fillId="2" borderId="8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right" vertical="top"/>
    </xf>
    <xf numFmtId="1" fontId="4" fillId="0" borderId="4" xfId="0" applyNumberFormat="1" applyFont="1" applyFill="1" applyBorder="1" applyAlignment="1">
      <alignment horizontal="right" vertical="top"/>
    </xf>
    <xf numFmtId="1" fontId="4" fillId="0" borderId="9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4" xfId="0" applyFont="1" applyBorder="1" applyAlignment="1">
      <alignment vertical="top"/>
    </xf>
    <xf numFmtId="1" fontId="4" fillId="0" borderId="9" xfId="0" applyNumberFormat="1" applyFont="1" applyBorder="1" applyAlignment="1">
      <alignment vertical="top"/>
    </xf>
    <xf numFmtId="0" fontId="4" fillId="0" borderId="12" xfId="0" applyFont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1" fontId="4" fillId="0" borderId="15" xfId="0" applyNumberFormat="1" applyFont="1" applyFill="1" applyBorder="1" applyAlignment="1">
      <alignment horizontal="right" vertical="top"/>
    </xf>
    <xf numFmtId="172" fontId="4" fillId="0" borderId="11" xfId="0" applyNumberFormat="1" applyFont="1" applyBorder="1" applyAlignment="1">
      <alignment horizontal="right" vertical="top"/>
    </xf>
    <xf numFmtId="0" fontId="4" fillId="0" borderId="16" xfId="0" applyFont="1" applyBorder="1" applyAlignment="1">
      <alignment horizontal="left" vertical="top"/>
    </xf>
    <xf numFmtId="1" fontId="4" fillId="0" borderId="12" xfId="0" applyNumberFormat="1" applyFont="1" applyFill="1" applyBorder="1" applyAlignment="1">
      <alignment horizontal="right" vertical="top"/>
    </xf>
    <xf numFmtId="1" fontId="4" fillId="0" borderId="17" xfId="0" applyNumberFormat="1" applyFont="1" applyFill="1" applyBorder="1" applyAlignment="1">
      <alignment horizontal="right" vertical="top"/>
    </xf>
    <xf numFmtId="0" fontId="4" fillId="2" borderId="14" xfId="0" applyFont="1" applyFill="1" applyBorder="1" applyAlignment="1">
      <alignment horizontal="center"/>
    </xf>
    <xf numFmtId="0" fontId="4" fillId="0" borderId="15" xfId="0" applyFont="1" applyBorder="1" applyAlignment="1">
      <alignment vertical="top"/>
    </xf>
    <xf numFmtId="0" fontId="4" fillId="0" borderId="9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5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vertical="top"/>
    </xf>
    <xf numFmtId="1" fontId="4" fillId="0" borderId="4" xfId="0" applyNumberFormat="1" applyFont="1" applyFill="1" applyBorder="1" applyAlignment="1">
      <alignment vertical="top"/>
    </xf>
    <xf numFmtId="172" fontId="4" fillId="0" borderId="4" xfId="0" applyNumberFormat="1" applyFont="1" applyFill="1" applyBorder="1" applyAlignment="1">
      <alignment vertical="top"/>
    </xf>
    <xf numFmtId="1" fontId="4" fillId="0" borderId="4" xfId="0" applyNumberFormat="1" applyFont="1" applyBorder="1" applyAlignment="1">
      <alignment vertical="top"/>
    </xf>
    <xf numFmtId="172" fontId="4" fillId="0" borderId="11" xfId="0" applyNumberFormat="1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1" fontId="4" fillId="0" borderId="12" xfId="0" applyNumberFormat="1" applyFont="1" applyFill="1" applyBorder="1" applyAlignment="1">
      <alignment vertical="top"/>
    </xf>
    <xf numFmtId="1" fontId="4" fillId="0" borderId="12" xfId="0" applyNumberFormat="1" applyFont="1" applyBorder="1" applyAlignment="1">
      <alignment vertical="top"/>
    </xf>
    <xf numFmtId="0" fontId="4" fillId="2" borderId="2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center"/>
    </xf>
    <xf numFmtId="0" fontId="4" fillId="2" borderId="1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1" fillId="0" borderId="16" xfId="2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8" fillId="3" borderId="39" xfId="0" applyFont="1" applyFill="1" applyBorder="1" applyAlignment="1">
      <alignment horizontal="left" vertical="top"/>
    </xf>
    <xf numFmtId="0" fontId="8" fillId="3" borderId="40" xfId="0" applyFont="1" applyFill="1" applyBorder="1" applyAlignment="1">
      <alignment horizontal="left" vertical="top"/>
    </xf>
    <xf numFmtId="0" fontId="8" fillId="3" borderId="41" xfId="0" applyFont="1" applyFill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2" borderId="50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4" fillId="2" borderId="51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53" xfId="0" applyFont="1" applyFill="1" applyBorder="1" applyAlignment="1">
      <alignment horizontal="left" vertical="top"/>
    </xf>
    <xf numFmtId="0" fontId="4" fillId="2" borderId="45" xfId="0" applyFont="1" applyFill="1" applyBorder="1" applyAlignment="1">
      <alignment horizontal="left" vertical="top"/>
    </xf>
    <xf numFmtId="0" fontId="4" fillId="2" borderId="46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28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5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16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2" fontId="4" fillId="0" borderId="16" xfId="0" applyNumberFormat="1" applyFont="1" applyBorder="1" applyAlignment="1">
      <alignment horizontal="right" vertical="top"/>
    </xf>
    <xf numFmtId="2" fontId="4" fillId="0" borderId="44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0" fontId="4" fillId="0" borderId="47" xfId="0" applyFont="1" applyBorder="1" applyAlignment="1">
      <alignment horizontal="left" vertical="top"/>
    </xf>
    <xf numFmtId="0" fontId="4" fillId="0" borderId="12" xfId="0" applyFont="1" applyBorder="1" applyAlignment="1">
      <alignment horizontal="right" vertical="top"/>
    </xf>
    <xf numFmtId="0" fontId="4" fillId="0" borderId="55" xfId="0" applyFont="1" applyBorder="1" applyAlignment="1">
      <alignment horizontal="right" vertical="top"/>
    </xf>
    <xf numFmtId="0" fontId="4" fillId="2" borderId="56" xfId="0" applyFont="1" applyFill="1" applyBorder="1" applyAlignment="1">
      <alignment horizontal="left" vertical="top"/>
    </xf>
    <xf numFmtId="0" fontId="4" fillId="2" borderId="43" xfId="0" applyFont="1" applyFill="1" applyBorder="1" applyAlignment="1">
      <alignment horizontal="left" vertical="top"/>
    </xf>
    <xf numFmtId="0" fontId="4" fillId="2" borderId="57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center" vertical="top"/>
    </xf>
    <xf numFmtId="0" fontId="4" fillId="2" borderId="58" xfId="0" applyFont="1" applyFill="1" applyBorder="1" applyAlignment="1">
      <alignment horizontal="center" vertical="top"/>
    </xf>
    <xf numFmtId="0" fontId="4" fillId="0" borderId="59" xfId="0" applyFont="1" applyBorder="1" applyAlignment="1">
      <alignment horizontal="left" vertical="top"/>
    </xf>
    <xf numFmtId="0" fontId="4" fillId="0" borderId="6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3" fontId="4" fillId="0" borderId="11" xfId="15" applyNumberFormat="1" applyFont="1" applyBorder="1" applyAlignment="1">
      <alignment vertical="top"/>
    </xf>
    <xf numFmtId="3" fontId="4" fillId="0" borderId="27" xfId="15" applyNumberFormat="1" applyFont="1" applyBorder="1" applyAlignment="1">
      <alignment vertical="top"/>
    </xf>
    <xf numFmtId="0" fontId="4" fillId="0" borderId="61" xfId="0" applyFont="1" applyBorder="1" applyAlignment="1">
      <alignment horizontal="left" vertical="top"/>
    </xf>
    <xf numFmtId="0" fontId="4" fillId="0" borderId="6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3" fontId="4" fillId="0" borderId="16" xfId="15" applyNumberFormat="1" applyFont="1" applyBorder="1" applyAlignment="1">
      <alignment vertical="top"/>
    </xf>
    <xf numFmtId="3" fontId="4" fillId="0" borderId="44" xfId="15" applyNumberFormat="1" applyFont="1" applyBorder="1" applyAlignment="1">
      <alignment vertical="top"/>
    </xf>
    <xf numFmtId="0" fontId="9" fillId="2" borderId="63" xfId="0" applyFont="1" applyFill="1" applyBorder="1" applyAlignment="1">
      <alignment horizontal="left" vertical="top" wrapText="1"/>
    </xf>
    <xf numFmtId="0" fontId="9" fillId="2" borderId="43" xfId="0" applyFont="1" applyFill="1" applyBorder="1" applyAlignment="1">
      <alignment horizontal="left" vertical="top"/>
    </xf>
    <xf numFmtId="0" fontId="9" fillId="2" borderId="57" xfId="0" applyFont="1" applyFill="1" applyBorder="1" applyAlignment="1">
      <alignment horizontal="left" vertical="top"/>
    </xf>
    <xf numFmtId="0" fontId="4" fillId="2" borderId="64" xfId="0" applyFont="1" applyFill="1" applyBorder="1" applyAlignment="1">
      <alignment horizontal="left" vertical="top"/>
    </xf>
    <xf numFmtId="0" fontId="4" fillId="2" borderId="3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5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  <xf numFmtId="0" fontId="4" fillId="0" borderId="67" xfId="0" applyFont="1" applyBorder="1" applyAlignment="1">
      <alignment horizontal="right" vertical="top"/>
    </xf>
    <xf numFmtId="0" fontId="4" fillId="0" borderId="24" xfId="0" applyFont="1" applyBorder="1" applyAlignment="1">
      <alignment vertical="top"/>
    </xf>
    <xf numFmtId="0" fontId="4" fillId="0" borderId="68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28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2" borderId="69" xfId="0" applyFont="1" applyFill="1" applyBorder="1" applyAlignment="1">
      <alignment horizontal="left" vertical="top"/>
    </xf>
    <xf numFmtId="0" fontId="4" fillId="2" borderId="70" xfId="0" applyFont="1" applyFill="1" applyBorder="1" applyAlignment="1">
      <alignment horizontal="left" vertical="top"/>
    </xf>
    <xf numFmtId="0" fontId="4" fillId="0" borderId="25" xfId="0" applyFont="1" applyBorder="1" applyAlignment="1">
      <alignment horizontal="center" vertical="top"/>
    </xf>
    <xf numFmtId="0" fontId="4" fillId="0" borderId="7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center" vertical="top"/>
    </xf>
    <xf numFmtId="0" fontId="4" fillId="0" borderId="73" xfId="0" applyFont="1" applyBorder="1" applyAlignment="1">
      <alignment horizontal="left" vertical="top"/>
    </xf>
    <xf numFmtId="0" fontId="4" fillId="2" borderId="63" xfId="0" applyFont="1" applyFill="1" applyBorder="1" applyAlignment="1">
      <alignment horizontal="left" vertical="top"/>
    </xf>
    <xf numFmtId="0" fontId="4" fillId="2" borderId="63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4" fillId="2" borderId="57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74" xfId="0" applyFont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left" vertical="top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75" xfId="0" applyFont="1" applyBorder="1" applyAlignment="1">
      <alignment horizontal="left" vertical="top"/>
    </xf>
    <xf numFmtId="0" fontId="4" fillId="0" borderId="76" xfId="0" applyFont="1" applyBorder="1" applyAlignment="1">
      <alignment horizontal="left" vertical="top"/>
    </xf>
    <xf numFmtId="0" fontId="4" fillId="0" borderId="7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2" borderId="1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46" xfId="0" applyFont="1" applyFill="1" applyBorder="1" applyAlignment="1">
      <alignment horizontal="center" vertical="top"/>
    </xf>
    <xf numFmtId="0" fontId="4" fillId="2" borderId="78" xfId="0" applyFont="1" applyFill="1" applyBorder="1" applyAlignment="1">
      <alignment horizontal="left" vertical="top"/>
    </xf>
    <xf numFmtId="0" fontId="4" fillId="0" borderId="78" xfId="0" applyFont="1" applyFill="1" applyBorder="1" applyAlignment="1">
      <alignment horizontal="left" vertical="top"/>
    </xf>
    <xf numFmtId="0" fontId="0" fillId="0" borderId="46" xfId="0" applyFill="1" applyBorder="1" applyAlignment="1">
      <alignment horizontal="left"/>
    </xf>
    <xf numFmtId="0" fontId="4" fillId="0" borderId="78" xfId="0" applyFont="1" applyBorder="1" applyAlignment="1">
      <alignment horizontal="left" vertical="top"/>
    </xf>
    <xf numFmtId="0" fontId="0" fillId="0" borderId="46" xfId="0" applyBorder="1" applyAlignment="1">
      <alignment horizontal="left"/>
    </xf>
    <xf numFmtId="0" fontId="0" fillId="0" borderId="29" xfId="0" applyBorder="1" applyAlignment="1">
      <alignment horizontal="left"/>
    </xf>
    <xf numFmtId="0" fontId="4" fillId="0" borderId="79" xfId="0" applyFont="1" applyBorder="1" applyAlignment="1">
      <alignment horizontal="left" vertical="top"/>
    </xf>
    <xf numFmtId="0" fontId="0" fillId="0" borderId="47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2" borderId="57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80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81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72" xfId="0" applyFont="1" applyFill="1" applyBorder="1" applyAlignment="1">
      <alignment horizontal="center" vertical="top" wrapText="1"/>
    </xf>
    <xf numFmtId="0" fontId="4" fillId="0" borderId="82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8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60" xfId="0" applyFont="1" applyFill="1" applyBorder="1" applyAlignment="1">
      <alignment horizontal="center" vertical="top" wrapText="1"/>
    </xf>
    <xf numFmtId="172" fontId="4" fillId="0" borderId="8" xfId="0" applyNumberFormat="1" applyFont="1" applyFill="1" applyBorder="1" applyAlignment="1">
      <alignment horizontal="right" vertical="top" wrapText="1"/>
    </xf>
    <xf numFmtId="172" fontId="4" fillId="0" borderId="4" xfId="0" applyNumberFormat="1" applyFont="1" applyFill="1" applyBorder="1" applyAlignment="1">
      <alignment horizontal="right" vertical="top" wrapText="1"/>
    </xf>
    <xf numFmtId="172" fontId="4" fillId="0" borderId="15" xfId="0" applyNumberFormat="1" applyFont="1" applyFill="1" applyBorder="1" applyAlignment="1">
      <alignment horizontal="right" vertical="top" wrapText="1"/>
    </xf>
    <xf numFmtId="172" fontId="4" fillId="0" borderId="60" xfId="0" applyNumberFormat="1" applyFont="1" applyFill="1" applyBorder="1" applyAlignment="1">
      <alignment horizontal="right" vertical="top" wrapText="1"/>
    </xf>
    <xf numFmtId="172" fontId="4" fillId="0" borderId="24" xfId="0" applyNumberFormat="1" applyFont="1" applyFill="1" applyBorder="1" applyAlignment="1">
      <alignment horizontal="right" vertical="top" wrapText="1"/>
    </xf>
    <xf numFmtId="172" fontId="4" fillId="0" borderId="68" xfId="0" applyNumberFormat="1" applyFont="1" applyFill="1" applyBorder="1" applyAlignment="1">
      <alignment horizontal="right" vertical="top" wrapText="1"/>
    </xf>
    <xf numFmtId="172" fontId="4" fillId="0" borderId="18" xfId="0" applyNumberFormat="1" applyFont="1" applyFill="1" applyBorder="1" applyAlignment="1">
      <alignment horizontal="right" vertical="top" wrapText="1"/>
    </xf>
    <xf numFmtId="172" fontId="4" fillId="0" borderId="84" xfId="0" applyNumberFormat="1" applyFont="1" applyFill="1" applyBorder="1" applyAlignment="1">
      <alignment horizontal="right" vertical="top" wrapText="1"/>
    </xf>
    <xf numFmtId="0" fontId="4" fillId="2" borderId="50" xfId="0" applyNumberFormat="1" applyFont="1" applyFill="1" applyBorder="1" applyAlignment="1">
      <alignment horizontal="left" vertical="center" wrapText="1"/>
    </xf>
    <xf numFmtId="0" fontId="4" fillId="2" borderId="33" xfId="0" applyNumberFormat="1" applyFont="1" applyFill="1" applyBorder="1" applyAlignment="1">
      <alignment horizontal="left" vertical="center" wrapText="1"/>
    </xf>
    <xf numFmtId="0" fontId="4" fillId="2" borderId="51" xfId="0" applyNumberFormat="1" applyFont="1" applyFill="1" applyBorder="1" applyAlignment="1">
      <alignment horizontal="left" vertical="center" wrapText="1"/>
    </xf>
    <xf numFmtId="0" fontId="4" fillId="4" borderId="85" xfId="0" applyNumberFormat="1" applyFont="1" applyFill="1" applyBorder="1" applyAlignment="1">
      <alignment horizontal="center" vertical="center"/>
    </xf>
    <xf numFmtId="0" fontId="4" fillId="4" borderId="43" xfId="0" applyNumberFormat="1" applyFont="1" applyFill="1" applyBorder="1" applyAlignment="1">
      <alignment horizontal="center" vertical="center"/>
    </xf>
    <xf numFmtId="0" fontId="4" fillId="4" borderId="3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46" xfId="0" applyFont="1" applyFill="1" applyBorder="1" applyAlignment="1">
      <alignment horizontal="center" vertical="top" wrapText="1"/>
    </xf>
    <xf numFmtId="0" fontId="4" fillId="2" borderId="86" xfId="0" applyFont="1" applyFill="1" applyBorder="1" applyAlignment="1">
      <alignment horizontal="left" vertical="top" wrapText="1"/>
    </xf>
    <xf numFmtId="0" fontId="4" fillId="2" borderId="87" xfId="0" applyFont="1" applyFill="1" applyBorder="1" applyAlignment="1">
      <alignment horizontal="left" vertical="top" wrapText="1"/>
    </xf>
    <xf numFmtId="0" fontId="4" fillId="2" borderId="88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55" xfId="0" applyFont="1" applyFill="1" applyBorder="1" applyAlignment="1">
      <alignment horizontal="right" vertical="top" wrapText="1"/>
    </xf>
    <xf numFmtId="0" fontId="4" fillId="0" borderId="5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89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72" xfId="0" applyFont="1" applyFill="1" applyBorder="1" applyAlignment="1">
      <alignment horizontal="left" vertical="top" wrapText="1"/>
    </xf>
    <xf numFmtId="0" fontId="16" fillId="0" borderId="89" xfId="0" applyFont="1" applyFill="1" applyBorder="1" applyAlignment="1">
      <alignment horizontal="left" vertical="top" wrapText="1"/>
    </xf>
    <xf numFmtId="0" fontId="8" fillId="2" borderId="86" xfId="0" applyFont="1" applyFill="1" applyBorder="1" applyAlignment="1">
      <alignment horizontal="left" vertical="center" wrapText="1"/>
    </xf>
    <xf numFmtId="0" fontId="8" fillId="2" borderId="87" xfId="0" applyFont="1" applyFill="1" applyBorder="1" applyAlignment="1">
      <alignment horizontal="left" vertical="center" wrapText="1"/>
    </xf>
    <xf numFmtId="0" fontId="8" fillId="2" borderId="88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8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7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8" fillId="2" borderId="90" xfId="0" applyFont="1" applyFill="1" applyBorder="1" applyAlignment="1">
      <alignment horizontal="left" vertical="top" wrapText="1"/>
    </xf>
    <xf numFmtId="0" fontId="8" fillId="2" borderId="91" xfId="0" applyFont="1" applyFill="1" applyBorder="1" applyAlignment="1">
      <alignment horizontal="left" vertical="top" wrapText="1"/>
    </xf>
    <xf numFmtId="0" fontId="8" fillId="2" borderId="92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horizontal="left" vertical="top" wrapText="1"/>
    </xf>
    <xf numFmtId="0" fontId="4" fillId="2" borderId="46" xfId="0" applyFont="1" applyFill="1" applyBorder="1" applyAlignment="1">
      <alignment horizontal="left" vertical="top" wrapText="1"/>
    </xf>
    <xf numFmtId="0" fontId="4" fillId="2" borderId="7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81" xfId="0" applyFont="1" applyFill="1" applyBorder="1" applyAlignment="1">
      <alignment horizontal="left" vertical="top" wrapText="1"/>
    </xf>
    <xf numFmtId="0" fontId="4" fillId="0" borderId="9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9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5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'[1]Menu'!$P$1</c:f>
              <c:strCache>
                <c:ptCount val="1"/>
                <c:pt idx="0">
                  <c:v>Србија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'[1]Menu'!$O$2:$O$3</c:f>
              <c:strCache>
                <c:ptCount val="2"/>
                <c:pt idx="0">
                  <c:v>СЈ</c:v>
                </c:pt>
                <c:pt idx="1">
                  <c:v>МА</c:v>
                </c:pt>
              </c:strCache>
            </c:strRef>
          </c:cat>
          <c:val>
            <c:numRef>
              <c:f>'[1]Menu'!$P$2:$P$3</c:f>
              <c:numCache>
                <c:ptCount val="2"/>
                <c:pt idx="0">
                  <c:v>12.4</c:v>
                </c:pt>
                <c:pt idx="1">
                  <c:v>10.97</c:v>
                </c:pt>
              </c:numCache>
            </c:numRef>
          </c:val>
        </c:ser>
        <c:ser>
          <c:idx val="1"/>
          <c:order val="1"/>
          <c:tx>
            <c:strRef>
              <c:f>'[1]Menu'!$Q$1</c:f>
              <c:strCache>
                <c:ptCount val="1"/>
                <c:pt idx="0">
                  <c:v>Округ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'[1]Menu'!$O$2:$O$3</c:f>
              <c:strCache>
                <c:ptCount val="2"/>
                <c:pt idx="0">
                  <c:v>СЈ</c:v>
                </c:pt>
                <c:pt idx="1">
                  <c:v>МА</c:v>
                </c:pt>
              </c:strCache>
            </c:strRef>
          </c:cat>
          <c:val>
            <c:numRef>
              <c:f>'[1]Menu'!$Q$2:$Q$3</c:f>
              <c:numCache>
                <c:ptCount val="2"/>
                <c:pt idx="0">
                  <c:v>11.41</c:v>
                </c:pt>
                <c:pt idx="1">
                  <c:v>9.36</c:v>
                </c:pt>
              </c:numCache>
            </c:numRef>
          </c:val>
        </c:ser>
        <c:ser>
          <c:idx val="2"/>
          <c:order val="2"/>
          <c:tx>
            <c:strRef>
              <c:f>'[1]Menu'!$R$1</c:f>
              <c:strCache>
                <c:ptCount val="1"/>
                <c:pt idx="0">
                  <c:v>Општина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'[1]Menu'!$O$2:$O$3</c:f>
              <c:strCache>
                <c:ptCount val="2"/>
                <c:pt idx="0">
                  <c:v>СЈ</c:v>
                </c:pt>
                <c:pt idx="1">
                  <c:v>МА</c:v>
                </c:pt>
              </c:strCache>
            </c:strRef>
          </c:cat>
          <c:val>
            <c:numRef>
              <c:f>'[1]Menu'!$R$2:$R$3</c:f>
              <c:numCache>
                <c:ptCount val="2"/>
                <c:pt idx="0">
                  <c:v>9.32</c:v>
                </c:pt>
                <c:pt idx="1">
                  <c:v>10.86</c:v>
                </c:pt>
              </c:numCache>
            </c:numRef>
          </c:val>
        </c:ser>
        <c:ser>
          <c:idx val="3"/>
          <c:order val="3"/>
          <c:tx>
            <c:strRef>
              <c:f>'[1]Menu'!$S$1</c:f>
              <c:strCache>
                <c:ptCount val="1"/>
                <c:pt idx="0">
                  <c:v>Школа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'[1]Menu'!$O$2:$O$3</c:f>
              <c:strCache>
                <c:ptCount val="2"/>
                <c:pt idx="0">
                  <c:v>СЈ</c:v>
                </c:pt>
                <c:pt idx="1">
                  <c:v>МА</c:v>
                </c:pt>
              </c:strCache>
            </c:strRef>
          </c:cat>
          <c:val>
            <c:numRef>
              <c:f>'[1]Menu'!$S$2:$S$3</c:f>
              <c:numCache>
                <c:ptCount val="2"/>
                <c:pt idx="0">
                  <c:v>9.32</c:v>
                </c:pt>
                <c:pt idx="1">
                  <c:v>10.86</c:v>
                </c:pt>
              </c:numCache>
            </c:numRef>
          </c:val>
        </c:ser>
        <c:axId val="35672813"/>
        <c:axId val="52619862"/>
      </c:bar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28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5"/>
          <c:y val="0.81975"/>
          <c:w val="0.738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6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'[1]Menu'!$O$7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multiLvlStrRef>
              <c:f>'[1]Menu'!$P$5:$S$6</c:f>
              <c:multiLvlStrCache>
                <c:ptCount val="4"/>
                <c:lvl>
                  <c:pt idx="0">
                    <c:v>1</c:v>
                  </c:pt>
                  <c:pt idx="1">
                    <c:v>3</c:v>
                  </c:pt>
                  <c:pt idx="2">
                    <c:v>1</c:v>
                  </c:pt>
                  <c:pt idx="3">
                    <c:v>3</c:v>
                  </c:pt>
                </c:lvl>
                <c:lvl>
                  <c:pt idx="0">
                    <c:v>СЈ</c:v>
                  </c:pt>
                  <c:pt idx="2">
                    <c:v>МА</c:v>
                  </c:pt>
                </c:lvl>
              </c:multiLvlStrCache>
            </c:multiLvlStrRef>
          </c:cat>
          <c:val>
            <c:numRef>
              <c:f>'[1]Menu'!$P$7:$S$7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'[1]Menu'!$O$8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multiLvlStrRef>
              <c:f>'[1]Menu'!$P$5:$S$6</c:f>
              <c:multiLvlStrCache>
                <c:ptCount val="4"/>
                <c:lvl>
                  <c:pt idx="0">
                    <c:v>1</c:v>
                  </c:pt>
                  <c:pt idx="1">
                    <c:v>3</c:v>
                  </c:pt>
                  <c:pt idx="2">
                    <c:v>1</c:v>
                  </c:pt>
                  <c:pt idx="3">
                    <c:v>3</c:v>
                  </c:pt>
                </c:lvl>
                <c:lvl>
                  <c:pt idx="0">
                    <c:v>СЈ</c:v>
                  </c:pt>
                  <c:pt idx="2">
                    <c:v>МА</c:v>
                  </c:pt>
                </c:lvl>
              </c:multiLvlStrCache>
            </c:multiLvlStrRef>
          </c:cat>
          <c:val>
            <c:numRef>
              <c:f>'[1]Menu'!$P$8:$S$8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16711"/>
        <c:axId val="34350400"/>
      </c:bar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7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13</xdr:col>
      <xdr:colOff>0</xdr:colOff>
      <xdr:row>15</xdr:row>
      <xdr:rowOff>142875</xdr:rowOff>
    </xdr:to>
    <xdr:graphicFrame>
      <xdr:nvGraphicFramePr>
        <xdr:cNvPr id="1" name="Chart 56"/>
        <xdr:cNvGraphicFramePr/>
      </xdr:nvGraphicFramePr>
      <xdr:xfrm>
        <a:off x="4648200" y="1171575"/>
        <a:ext cx="2085975" cy="114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13</xdr:col>
      <xdr:colOff>0</xdr:colOff>
      <xdr:row>22</xdr:row>
      <xdr:rowOff>247650</xdr:rowOff>
    </xdr:to>
    <xdr:graphicFrame>
      <xdr:nvGraphicFramePr>
        <xdr:cNvPr id="2" name="Chart 58"/>
        <xdr:cNvGraphicFramePr/>
      </xdr:nvGraphicFramePr>
      <xdr:xfrm>
        <a:off x="4648200" y="2524125"/>
        <a:ext cx="208597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1743075</xdr:colOff>
      <xdr:row>18</xdr:row>
      <xdr:rowOff>152400</xdr:rowOff>
    </xdr:from>
    <xdr:to>
      <xdr:col>1</xdr:col>
      <xdr:colOff>0</xdr:colOff>
      <xdr:row>20</xdr:row>
      <xdr:rowOff>0</xdr:rowOff>
    </xdr:to>
    <xdr:grpSp>
      <xdr:nvGrpSpPr>
        <xdr:cNvPr id="3" name="Group 29"/>
        <xdr:cNvGrpSpPr>
          <a:grpSpLocks/>
        </xdr:cNvGrpSpPr>
      </xdr:nvGrpSpPr>
      <xdr:grpSpPr>
        <a:xfrm>
          <a:off x="1743075" y="2838450"/>
          <a:ext cx="781050" cy="257175"/>
          <a:chOff x="183" y="298"/>
          <a:chExt cx="82" cy="27"/>
        </a:xfrm>
        <a:solidFill>
          <a:srgbClr val="FFFFFF"/>
        </a:solidFill>
      </xdr:grpSpPr>
    </xdr:grpSp>
    <xdr:clientData/>
  </xdr:twoCellAnchor>
  <xdr:twoCellAnchor>
    <xdr:from>
      <xdr:col>0</xdr:col>
      <xdr:colOff>1743075</xdr:colOff>
      <xdr:row>20</xdr:row>
      <xdr:rowOff>19050</xdr:rowOff>
    </xdr:from>
    <xdr:to>
      <xdr:col>1</xdr:col>
      <xdr:colOff>0</xdr:colOff>
      <xdr:row>20</xdr:row>
      <xdr:rowOff>238125</xdr:rowOff>
    </xdr:to>
    <xdr:grpSp>
      <xdr:nvGrpSpPr>
        <xdr:cNvPr id="7" name="Group 33"/>
        <xdr:cNvGrpSpPr>
          <a:grpSpLocks/>
        </xdr:cNvGrpSpPr>
      </xdr:nvGrpSpPr>
      <xdr:grpSpPr>
        <a:xfrm>
          <a:off x="1743075" y="3114675"/>
          <a:ext cx="781050" cy="219075"/>
          <a:chOff x="183" y="327"/>
          <a:chExt cx="82" cy="23"/>
        </a:xfrm>
        <a:solidFill>
          <a:srgbClr val="FFFFFF"/>
        </a:solidFill>
      </xdr:grpSpPr>
    </xdr:grpSp>
    <xdr:clientData/>
  </xdr:twoCellAnchor>
  <xdr:twoCellAnchor>
    <xdr:from>
      <xdr:col>0</xdr:col>
      <xdr:colOff>1743075</xdr:colOff>
      <xdr:row>21</xdr:row>
      <xdr:rowOff>19050</xdr:rowOff>
    </xdr:from>
    <xdr:to>
      <xdr:col>1</xdr:col>
      <xdr:colOff>0</xdr:colOff>
      <xdr:row>21</xdr:row>
      <xdr:rowOff>238125</xdr:rowOff>
    </xdr:to>
    <xdr:grpSp>
      <xdr:nvGrpSpPr>
        <xdr:cNvPr id="11" name="Group 37"/>
        <xdr:cNvGrpSpPr>
          <a:grpSpLocks/>
        </xdr:cNvGrpSpPr>
      </xdr:nvGrpSpPr>
      <xdr:grpSpPr>
        <a:xfrm>
          <a:off x="1743075" y="3362325"/>
          <a:ext cx="781050" cy="219075"/>
          <a:chOff x="183" y="353"/>
          <a:chExt cx="82" cy="23"/>
        </a:xfrm>
        <a:solidFill>
          <a:srgbClr val="FFFFFF"/>
        </a:solidFill>
      </xdr:grpSpPr>
    </xdr:grpSp>
    <xdr:clientData/>
  </xdr:twoCellAnchor>
  <xdr:twoCellAnchor>
    <xdr:from>
      <xdr:col>0</xdr:col>
      <xdr:colOff>1743075</xdr:colOff>
      <xdr:row>22</xdr:row>
      <xdr:rowOff>9525</xdr:rowOff>
    </xdr:from>
    <xdr:to>
      <xdr:col>1</xdr:col>
      <xdr:colOff>0</xdr:colOff>
      <xdr:row>22</xdr:row>
      <xdr:rowOff>228600</xdr:rowOff>
    </xdr:to>
    <xdr:grpSp>
      <xdr:nvGrpSpPr>
        <xdr:cNvPr id="15" name="Group 41"/>
        <xdr:cNvGrpSpPr>
          <a:grpSpLocks/>
        </xdr:cNvGrpSpPr>
      </xdr:nvGrpSpPr>
      <xdr:grpSpPr>
        <a:xfrm>
          <a:off x="1743075" y="3600450"/>
          <a:ext cx="781050" cy="219075"/>
          <a:chOff x="183" y="378"/>
          <a:chExt cx="82" cy="23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CBMRT5G\ProsvetniKarton_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na1"/>
      <sheetName val="Strana2"/>
      <sheetName val="Lista"/>
      <sheetName val="Menu"/>
      <sheetName val="Sheet1"/>
      <sheetName val="Sheet2"/>
    </sheetNames>
    <sheetDataSet>
      <sheetData sheetId="0">
        <row r="13">
          <cell r="E13">
            <v>796</v>
          </cell>
        </row>
      </sheetData>
      <sheetData sheetId="3">
        <row r="1">
          <cell r="P1" t="str">
            <v>Србија</v>
          </cell>
          <cell r="Q1" t="str">
            <v>Округ</v>
          </cell>
          <cell r="R1" t="str">
            <v>Општина</v>
          </cell>
          <cell r="S1" t="str">
            <v>Школа</v>
          </cell>
        </row>
        <row r="2">
          <cell r="O2" t="str">
            <v>СЈ</v>
          </cell>
          <cell r="P2">
            <v>12.4</v>
          </cell>
          <cell r="Q2">
            <v>11.41</v>
          </cell>
          <cell r="R2">
            <v>9.32</v>
          </cell>
          <cell r="S2">
            <v>9.32</v>
          </cell>
        </row>
        <row r="3">
          <cell r="O3" t="str">
            <v>МА</v>
          </cell>
          <cell r="P3">
            <v>10.97</v>
          </cell>
          <cell r="Q3">
            <v>9.36</v>
          </cell>
          <cell r="R3">
            <v>10.86</v>
          </cell>
          <cell r="S3">
            <v>10.86</v>
          </cell>
        </row>
        <row r="5">
          <cell r="P5" t="str">
            <v>СЈ</v>
          </cell>
          <cell r="R5" t="str">
            <v>МА</v>
          </cell>
        </row>
        <row r="6">
          <cell r="P6">
            <v>1</v>
          </cell>
          <cell r="Q6">
            <v>3</v>
          </cell>
          <cell r="R6">
            <v>1</v>
          </cell>
          <cell r="S6">
            <v>3</v>
          </cell>
        </row>
        <row r="7">
          <cell r="O7">
            <v>2006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O8">
            <v>2007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ijade@open.telekom.rs" TargetMode="External" /><Relationship Id="rId2" Type="http://schemas.openxmlformats.org/officeDocument/2006/relationships/hyperlink" Target="http://www.oshristobotev.nasaskola.rs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5"/>
  <sheetViews>
    <sheetView workbookViewId="0" topLeftCell="A1">
      <selection activeCell="U76" sqref="U76"/>
    </sheetView>
  </sheetViews>
  <sheetFormatPr defaultColWidth="9.140625" defaultRowHeight="12.75"/>
  <cols>
    <col min="1" max="1" width="13.7109375" style="2" customWidth="1"/>
    <col min="2" max="2" width="6.00390625" style="2" customWidth="1"/>
    <col min="3" max="3" width="5.7109375" style="2" customWidth="1"/>
    <col min="4" max="4" width="5.00390625" style="2" customWidth="1"/>
    <col min="5" max="5" width="4.28125" style="2" customWidth="1"/>
    <col min="6" max="7" width="4.8515625" style="2" customWidth="1"/>
    <col min="8" max="8" width="4.140625" style="2" customWidth="1"/>
    <col min="9" max="10" width="3.57421875" style="2" customWidth="1"/>
    <col min="11" max="11" width="8.140625" style="2" customWidth="1"/>
    <col min="12" max="12" width="5.00390625" style="2" customWidth="1"/>
    <col min="13" max="13" width="4.7109375" style="2" customWidth="1"/>
    <col min="14" max="14" width="5.140625" style="2" customWidth="1"/>
    <col min="15" max="15" width="8.00390625" style="2" customWidth="1"/>
    <col min="16" max="16" width="5.28125" style="2" customWidth="1"/>
    <col min="17" max="17" width="4.140625" style="2" customWidth="1"/>
    <col min="18" max="18" width="5.57421875" style="2" customWidth="1"/>
    <col min="19" max="16384" width="9.140625" style="2" customWidth="1"/>
  </cols>
  <sheetData>
    <row r="1" spans="1:18" ht="24" customHeight="1" thickBot="1">
      <c r="A1" s="1" t="s">
        <v>0</v>
      </c>
      <c r="B1" s="1"/>
      <c r="C1" s="91" t="s">
        <v>170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  <c r="Q1" s="92"/>
      <c r="R1" s="92"/>
    </row>
    <row r="2" spans="1:18" ht="13.5" customHeight="1">
      <c r="A2" s="1"/>
      <c r="B2" s="1"/>
      <c r="C2" s="93" t="s">
        <v>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5"/>
      <c r="R2" s="96"/>
    </row>
    <row r="3" spans="1:18" ht="16.5" customHeight="1">
      <c r="A3" s="1"/>
      <c r="B3" s="1"/>
      <c r="C3" s="102" t="str">
        <f>B7</f>
        <v>Основна школа ''Христо Ботев''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 t="s">
        <v>2</v>
      </c>
      <c r="P3" s="97"/>
      <c r="Q3" s="93"/>
      <c r="R3" s="98"/>
    </row>
    <row r="4" spans="1:18" ht="11.25" customHeight="1">
      <c r="A4" s="1"/>
      <c r="B4" s="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  <c r="P4" s="97"/>
      <c r="Q4" s="93"/>
      <c r="R4" s="98"/>
    </row>
    <row r="5" spans="1:18" ht="18" customHeight="1" thickBot="1">
      <c r="A5" s="3"/>
      <c r="B5" s="3"/>
      <c r="C5" s="105" t="str">
        <f>N8</f>
        <v>Димитровград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4"/>
      <c r="P5" s="99"/>
      <c r="Q5" s="100"/>
      <c r="R5" s="101"/>
    </row>
    <row r="6" spans="1:18" ht="12.75" customHeight="1" thickBot="1" thickTop="1">
      <c r="A6" s="106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1:18" ht="12.75" customHeight="1">
      <c r="A7" s="4" t="s">
        <v>4</v>
      </c>
      <c r="B7" s="109" t="s">
        <v>5</v>
      </c>
      <c r="C7" s="109"/>
      <c r="D7" s="109"/>
      <c r="E7" s="109"/>
      <c r="F7" s="109"/>
      <c r="G7" s="109"/>
      <c r="H7" s="109"/>
      <c r="I7" s="109"/>
      <c r="J7" s="109"/>
      <c r="K7" s="109"/>
      <c r="L7" s="110" t="s">
        <v>6</v>
      </c>
      <c r="M7" s="110"/>
      <c r="N7" s="110"/>
      <c r="O7" s="111">
        <v>7133049</v>
      </c>
      <c r="P7" s="112"/>
      <c r="Q7" s="112"/>
      <c r="R7" s="89"/>
    </row>
    <row r="8" spans="1:18" ht="13.5" customHeight="1">
      <c r="A8" s="5" t="s">
        <v>7</v>
      </c>
      <c r="B8" s="90" t="s">
        <v>8</v>
      </c>
      <c r="C8" s="90"/>
      <c r="D8" s="90"/>
      <c r="E8" s="90"/>
      <c r="F8" s="90"/>
      <c r="G8" s="90"/>
      <c r="H8" s="90"/>
      <c r="I8" s="90"/>
      <c r="J8" s="90"/>
      <c r="K8" s="90"/>
      <c r="L8" s="90" t="s">
        <v>9</v>
      </c>
      <c r="M8" s="90"/>
      <c r="N8" s="87" t="s">
        <v>10</v>
      </c>
      <c r="O8" s="88"/>
      <c r="P8" s="88"/>
      <c r="Q8" s="88"/>
      <c r="R8" s="83"/>
    </row>
    <row r="9" spans="1:18" ht="15.75" customHeight="1">
      <c r="A9" s="84" t="s">
        <v>177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</row>
    <row r="10" spans="1:18" ht="12" customHeight="1">
      <c r="A10" s="5" t="s">
        <v>11</v>
      </c>
      <c r="B10" s="87" t="s">
        <v>12</v>
      </c>
      <c r="C10" s="88"/>
      <c r="D10" s="88"/>
      <c r="E10" s="88"/>
      <c r="F10" s="88"/>
      <c r="G10" s="88"/>
      <c r="H10" s="88"/>
      <c r="I10" s="88"/>
      <c r="J10" s="88"/>
      <c r="K10" s="82"/>
      <c r="L10" s="6" t="s">
        <v>13</v>
      </c>
      <c r="M10" s="87" t="s">
        <v>14</v>
      </c>
      <c r="N10" s="88"/>
      <c r="O10" s="88"/>
      <c r="P10" s="88"/>
      <c r="Q10" s="88"/>
      <c r="R10" s="83"/>
    </row>
    <row r="11" spans="1:18" ht="12.75" customHeight="1" thickBot="1">
      <c r="A11" s="7" t="s">
        <v>15</v>
      </c>
      <c r="B11" s="79" t="s">
        <v>172</v>
      </c>
      <c r="C11" s="80"/>
      <c r="D11" s="80"/>
      <c r="E11" s="81"/>
      <c r="F11" s="76" t="s">
        <v>16</v>
      </c>
      <c r="G11" s="76"/>
      <c r="H11" s="76"/>
      <c r="I11" s="79" t="s">
        <v>171</v>
      </c>
      <c r="J11" s="80"/>
      <c r="K11" s="80"/>
      <c r="L11" s="81"/>
      <c r="M11" s="77" t="s">
        <v>17</v>
      </c>
      <c r="N11" s="78"/>
      <c r="O11" s="75" t="s">
        <v>18</v>
      </c>
      <c r="P11" s="80"/>
      <c r="Q11" s="80"/>
      <c r="R11" s="113"/>
    </row>
    <row r="12" spans="1:18" ht="12.75" customHeight="1" thickBot="1" thickTop="1">
      <c r="A12" s="106" t="s">
        <v>19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8"/>
    </row>
    <row r="13" spans="1:18" ht="11.25" customHeight="1">
      <c r="A13" s="114" t="s">
        <v>20</v>
      </c>
      <c r="B13" s="115"/>
      <c r="C13" s="115"/>
      <c r="D13" s="116"/>
      <c r="E13" s="8">
        <v>716</v>
      </c>
      <c r="F13" s="9">
        <f aca="true" t="shared" si="0" ref="F13:F18">E13/$E$13</f>
        <v>1</v>
      </c>
      <c r="G13" s="117" t="s">
        <v>21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0"/>
      <c r="R13" s="11">
        <f>(Q13/$E$13)</f>
        <v>0</v>
      </c>
    </row>
    <row r="14" spans="1:18" ht="11.25" customHeight="1">
      <c r="A14" s="118" t="s">
        <v>22</v>
      </c>
      <c r="B14" s="119"/>
      <c r="C14" s="119"/>
      <c r="D14" s="120"/>
      <c r="E14" s="13">
        <v>335</v>
      </c>
      <c r="F14" s="9">
        <f t="shared" si="0"/>
        <v>0.46787709497206703</v>
      </c>
      <c r="G14" s="121" t="s">
        <v>23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4"/>
      <c r="R14" s="15">
        <f>(Q14/$E$13)</f>
        <v>0</v>
      </c>
    </row>
    <row r="15" spans="1:18" ht="11.25" customHeight="1">
      <c r="A15" s="118" t="s">
        <v>24</v>
      </c>
      <c r="B15" s="119"/>
      <c r="C15" s="119"/>
      <c r="D15" s="120"/>
      <c r="E15" s="13">
        <v>343</v>
      </c>
      <c r="F15" s="9">
        <f t="shared" si="0"/>
        <v>0.4790502793296089</v>
      </c>
      <c r="G15" s="122" t="s">
        <v>25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4">
        <v>60</v>
      </c>
      <c r="R15" s="15">
        <f>(Q15/$E$13)</f>
        <v>0.08379888268156424</v>
      </c>
    </row>
    <row r="16" spans="1:18" ht="11.25" customHeight="1">
      <c r="A16" s="114" t="s">
        <v>26</v>
      </c>
      <c r="B16" s="115"/>
      <c r="C16" s="115"/>
      <c r="D16" s="116"/>
      <c r="E16" s="13">
        <v>97</v>
      </c>
      <c r="F16" s="9">
        <f t="shared" si="0"/>
        <v>0.13547486033519554</v>
      </c>
      <c r="G16" s="122" t="s">
        <v>27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4">
        <v>380</v>
      </c>
      <c r="R16" s="15">
        <f>(Q16/$E$13)</f>
        <v>0.5307262569832403</v>
      </c>
    </row>
    <row r="17" spans="1:18" ht="11.25" customHeight="1">
      <c r="A17" s="118" t="s">
        <v>28</v>
      </c>
      <c r="B17" s="119"/>
      <c r="C17" s="119"/>
      <c r="D17" s="120"/>
      <c r="E17" s="13">
        <v>11</v>
      </c>
      <c r="F17" s="9">
        <f t="shared" si="0"/>
        <v>0.015363128491620111</v>
      </c>
      <c r="G17" s="122" t="s">
        <v>29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4">
        <v>0</v>
      </c>
      <c r="R17" s="15">
        <f>(Q17/$E$13)</f>
        <v>0</v>
      </c>
    </row>
    <row r="18" spans="1:18" ht="11.25" customHeight="1" thickBot="1">
      <c r="A18" s="118" t="s">
        <v>30</v>
      </c>
      <c r="B18" s="119"/>
      <c r="C18" s="119"/>
      <c r="D18" s="120"/>
      <c r="E18" s="13">
        <v>136</v>
      </c>
      <c r="F18" s="9">
        <f t="shared" si="0"/>
        <v>0.18994413407821228</v>
      </c>
      <c r="G18" s="123" t="s">
        <v>31</v>
      </c>
      <c r="H18" s="124"/>
      <c r="I18" s="124"/>
      <c r="J18" s="124"/>
      <c r="K18" s="124"/>
      <c r="L18" s="124"/>
      <c r="M18" s="124"/>
      <c r="N18" s="124"/>
      <c r="O18" s="124"/>
      <c r="P18" s="125"/>
      <c r="Q18" s="126">
        <v>51.52</v>
      </c>
      <c r="R18" s="127"/>
    </row>
    <row r="19" spans="1:18" ht="12.75" customHeight="1" thickBot="1" thickTop="1">
      <c r="A19" s="106" t="s">
        <v>32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8"/>
    </row>
    <row r="20" spans="1:18" ht="11.25" customHeight="1">
      <c r="A20" s="128"/>
      <c r="B20" s="129"/>
      <c r="C20" s="130"/>
      <c r="D20" s="16" t="s">
        <v>33</v>
      </c>
      <c r="E20" s="17" t="s">
        <v>34</v>
      </c>
      <c r="F20" s="131" t="s">
        <v>35</v>
      </c>
      <c r="G20" s="131"/>
      <c r="H20" s="131"/>
      <c r="I20" s="133" t="s">
        <v>33</v>
      </c>
      <c r="J20" s="135" t="s">
        <v>34</v>
      </c>
      <c r="K20" s="137"/>
      <c r="L20" s="138"/>
      <c r="M20" s="138"/>
      <c r="N20" s="138"/>
      <c r="O20" s="138"/>
      <c r="P20" s="139"/>
      <c r="Q20" s="18" t="s">
        <v>33</v>
      </c>
      <c r="R20" s="19" t="s">
        <v>34</v>
      </c>
    </row>
    <row r="21" spans="1:18" ht="11.25" customHeight="1">
      <c r="A21" s="140" t="s">
        <v>36</v>
      </c>
      <c r="B21" s="141"/>
      <c r="C21" s="142"/>
      <c r="D21" s="20">
        <f>SUM(D23:D25)</f>
        <v>57</v>
      </c>
      <c r="E21" s="21">
        <f>D21/$D$21*100</f>
        <v>100</v>
      </c>
      <c r="F21" s="132"/>
      <c r="G21" s="132"/>
      <c r="H21" s="132"/>
      <c r="I21" s="134"/>
      <c r="J21" s="136"/>
      <c r="K21" s="143" t="s">
        <v>37</v>
      </c>
      <c r="L21" s="141"/>
      <c r="M21" s="141"/>
      <c r="N21" s="141"/>
      <c r="O21" s="141"/>
      <c r="P21" s="142"/>
      <c r="Q21" s="20">
        <v>0</v>
      </c>
      <c r="R21" s="22">
        <f aca="true" t="shared" si="1" ref="R21:R26">Q21/$D$21*100</f>
        <v>0</v>
      </c>
    </row>
    <row r="22" spans="1:18" ht="11.25" customHeight="1">
      <c r="A22" s="144" t="s">
        <v>38</v>
      </c>
      <c r="B22" s="145"/>
      <c r="C22" s="145"/>
      <c r="D22" s="16" t="s">
        <v>33</v>
      </c>
      <c r="E22" s="17" t="s">
        <v>34</v>
      </c>
      <c r="F22" s="121" t="s">
        <v>39</v>
      </c>
      <c r="G22" s="121"/>
      <c r="H22" s="121"/>
      <c r="I22" s="14">
        <v>8</v>
      </c>
      <c r="J22" s="14">
        <f>I22/$D$21*100</f>
        <v>14.035087719298245</v>
      </c>
      <c r="K22" s="117" t="s">
        <v>40</v>
      </c>
      <c r="L22" s="117"/>
      <c r="M22" s="117"/>
      <c r="N22" s="117"/>
      <c r="O22" s="117"/>
      <c r="P22" s="117"/>
      <c r="Q22" s="14">
        <v>0</v>
      </c>
      <c r="R22" s="22">
        <f t="shared" si="1"/>
        <v>0</v>
      </c>
    </row>
    <row r="23" spans="1:18" ht="11.25" customHeight="1">
      <c r="A23" s="146" t="s">
        <v>41</v>
      </c>
      <c r="B23" s="121"/>
      <c r="C23" s="121"/>
      <c r="D23" s="14">
        <v>46</v>
      </c>
      <c r="E23" s="21">
        <f>D23/$D$21*100</f>
        <v>80.7017543859649</v>
      </c>
      <c r="F23" s="121" t="s">
        <v>42</v>
      </c>
      <c r="G23" s="121"/>
      <c r="H23" s="121"/>
      <c r="I23" s="14">
        <v>9</v>
      </c>
      <c r="J23" s="14">
        <f>I23/$D$21*100</f>
        <v>15.789473684210526</v>
      </c>
      <c r="K23" s="121" t="s">
        <v>43</v>
      </c>
      <c r="L23" s="121"/>
      <c r="M23" s="121"/>
      <c r="N23" s="121"/>
      <c r="O23" s="121"/>
      <c r="P23" s="121"/>
      <c r="Q23" s="14">
        <v>0</v>
      </c>
      <c r="R23" s="22">
        <f t="shared" si="1"/>
        <v>0</v>
      </c>
    </row>
    <row r="24" spans="1:18" ht="11.25" customHeight="1">
      <c r="A24" s="146" t="s">
        <v>44</v>
      </c>
      <c r="B24" s="121"/>
      <c r="C24" s="121"/>
      <c r="D24" s="14">
        <v>10</v>
      </c>
      <c r="E24" s="21">
        <f>D24/$D$21*100</f>
        <v>17.543859649122805</v>
      </c>
      <c r="F24" s="121" t="s">
        <v>45</v>
      </c>
      <c r="G24" s="121"/>
      <c r="H24" s="121"/>
      <c r="I24" s="14">
        <v>28</v>
      </c>
      <c r="J24" s="14">
        <f>I24/$D$21*100</f>
        <v>49.122807017543856</v>
      </c>
      <c r="K24" s="121" t="s">
        <v>46</v>
      </c>
      <c r="L24" s="121"/>
      <c r="M24" s="121"/>
      <c r="N24" s="121"/>
      <c r="O24" s="121"/>
      <c r="P24" s="121"/>
      <c r="Q24" s="14">
        <v>0</v>
      </c>
      <c r="R24" s="22">
        <f t="shared" si="1"/>
        <v>0</v>
      </c>
    </row>
    <row r="25" spans="1:18" ht="11.25" customHeight="1">
      <c r="A25" s="146" t="s">
        <v>47</v>
      </c>
      <c r="B25" s="121"/>
      <c r="C25" s="121"/>
      <c r="D25" s="14">
        <v>1</v>
      </c>
      <c r="E25" s="21">
        <f>D25/$D$21*100</f>
        <v>1.7543859649122806</v>
      </c>
      <c r="F25" s="147" t="s">
        <v>48</v>
      </c>
      <c r="G25" s="119"/>
      <c r="H25" s="120"/>
      <c r="I25" s="14">
        <v>12</v>
      </c>
      <c r="J25" s="14">
        <f>I25/$D$21*100</f>
        <v>21.052631578947366</v>
      </c>
      <c r="K25" s="147" t="s">
        <v>49</v>
      </c>
      <c r="L25" s="119"/>
      <c r="M25" s="119"/>
      <c r="N25" s="119"/>
      <c r="O25" s="119"/>
      <c r="P25" s="120"/>
      <c r="Q25" s="14">
        <v>0</v>
      </c>
      <c r="R25" s="22">
        <f t="shared" si="1"/>
        <v>0</v>
      </c>
    </row>
    <row r="26" spans="1:18" ht="11.25" customHeight="1">
      <c r="A26" s="118" t="s">
        <v>50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20"/>
      <c r="Q26" s="25">
        <v>48</v>
      </c>
      <c r="R26" s="26">
        <f t="shared" si="1"/>
        <v>84.21052631578947</v>
      </c>
    </row>
    <row r="27" spans="1:18" ht="11.25" customHeight="1" thickBot="1">
      <c r="A27" s="148" t="s">
        <v>51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1">
        <v>2616</v>
      </c>
      <c r="N27" s="152"/>
      <c r="O27" s="153" t="s">
        <v>52</v>
      </c>
      <c r="P27" s="154"/>
      <c r="Q27" s="155">
        <f>M27/$D$21</f>
        <v>45.89473684210526</v>
      </c>
      <c r="R27" s="156"/>
    </row>
    <row r="28" spans="1:18" ht="11.25" customHeight="1" thickBot="1" thickTop="1">
      <c r="A28" s="106" t="s">
        <v>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8"/>
    </row>
    <row r="29" spans="1:18" ht="12.75" customHeight="1" thickBot="1">
      <c r="A29" s="118" t="s">
        <v>54</v>
      </c>
      <c r="B29" s="119"/>
      <c r="C29" s="119"/>
      <c r="D29" s="120"/>
      <c r="E29" s="25"/>
      <c r="F29" s="157" t="s">
        <v>55</v>
      </c>
      <c r="G29" s="157"/>
      <c r="H29" s="157"/>
      <c r="I29" s="157"/>
      <c r="J29" s="157"/>
      <c r="K29" s="157"/>
      <c r="L29" s="27">
        <v>37.6</v>
      </c>
      <c r="M29" s="153" t="s">
        <v>56</v>
      </c>
      <c r="N29" s="158"/>
      <c r="O29" s="158"/>
      <c r="P29" s="154"/>
      <c r="Q29" s="159">
        <v>38</v>
      </c>
      <c r="R29" s="160"/>
    </row>
    <row r="30" spans="1:18" ht="12.75" customHeight="1">
      <c r="A30" s="146" t="s">
        <v>57</v>
      </c>
      <c r="B30" s="121"/>
      <c r="C30" s="121"/>
      <c r="D30" s="121"/>
      <c r="E30" s="24"/>
      <c r="F30" s="161" t="s">
        <v>58</v>
      </c>
      <c r="G30" s="162"/>
      <c r="H30" s="162"/>
      <c r="I30" s="162"/>
      <c r="J30" s="163"/>
      <c r="K30" s="28" t="s">
        <v>59</v>
      </c>
      <c r="L30" s="29" t="s">
        <v>34</v>
      </c>
      <c r="M30" s="161" t="s">
        <v>60</v>
      </c>
      <c r="N30" s="162"/>
      <c r="O30" s="162"/>
      <c r="P30" s="163"/>
      <c r="Q30" s="164" t="s">
        <v>59</v>
      </c>
      <c r="R30" s="165"/>
    </row>
    <row r="31" spans="1:18" ht="12.75" customHeight="1">
      <c r="A31" s="118" t="s">
        <v>61</v>
      </c>
      <c r="B31" s="119"/>
      <c r="C31" s="119"/>
      <c r="D31" s="120"/>
      <c r="E31" s="30">
        <v>1</v>
      </c>
      <c r="F31" s="166" t="s">
        <v>62</v>
      </c>
      <c r="G31" s="119"/>
      <c r="H31" s="119"/>
      <c r="I31" s="119"/>
      <c r="J31" s="120"/>
      <c r="K31" s="21">
        <v>731062</v>
      </c>
      <c r="L31" s="31">
        <f aca="true" t="shared" si="2" ref="L31:L37">K31/SUM($K$31:$K$37)*100</f>
        <v>6.244780268787041</v>
      </c>
      <c r="M31" s="167" t="s">
        <v>63</v>
      </c>
      <c r="N31" s="168"/>
      <c r="O31" s="168"/>
      <c r="P31" s="168"/>
      <c r="Q31" s="169">
        <v>0</v>
      </c>
      <c r="R31" s="170"/>
    </row>
    <row r="32" spans="1:18" ht="12.75" customHeight="1">
      <c r="A32" s="118" t="s">
        <v>64</v>
      </c>
      <c r="B32" s="119"/>
      <c r="C32" s="119"/>
      <c r="D32" s="120"/>
      <c r="E32" s="30">
        <v>36</v>
      </c>
      <c r="F32" s="166" t="s">
        <v>65</v>
      </c>
      <c r="G32" s="119"/>
      <c r="H32" s="119"/>
      <c r="I32" s="119"/>
      <c r="J32" s="120"/>
      <c r="K32" s="21">
        <v>0</v>
      </c>
      <c r="L32" s="31">
        <f t="shared" si="2"/>
        <v>0</v>
      </c>
      <c r="M32" s="167" t="s">
        <v>66</v>
      </c>
      <c r="N32" s="168"/>
      <c r="O32" s="168"/>
      <c r="P32" s="168"/>
      <c r="Q32" s="169">
        <v>261415</v>
      </c>
      <c r="R32" s="170"/>
    </row>
    <row r="33" spans="1:18" ht="12.75" customHeight="1">
      <c r="A33" s="118" t="s">
        <v>67</v>
      </c>
      <c r="B33" s="119"/>
      <c r="C33" s="119"/>
      <c r="D33" s="120"/>
      <c r="E33" s="32">
        <f>$E$13/$E$32</f>
        <v>19.88888888888889</v>
      </c>
      <c r="F33" s="166" t="s">
        <v>68</v>
      </c>
      <c r="G33" s="119"/>
      <c r="H33" s="119"/>
      <c r="I33" s="119"/>
      <c r="J33" s="12"/>
      <c r="K33" s="21">
        <v>10791058.99</v>
      </c>
      <c r="L33" s="31">
        <f t="shared" si="2"/>
        <v>92.17794422370335</v>
      </c>
      <c r="M33" s="167" t="s">
        <v>69</v>
      </c>
      <c r="N33" s="168"/>
      <c r="O33" s="168"/>
      <c r="P33" s="168"/>
      <c r="Q33" s="169">
        <v>234369.01</v>
      </c>
      <c r="R33" s="170"/>
    </row>
    <row r="34" spans="1:18" ht="12.75" customHeight="1">
      <c r="A34" s="118" t="s">
        <v>70</v>
      </c>
      <c r="B34" s="119"/>
      <c r="C34" s="119"/>
      <c r="D34" s="120"/>
      <c r="E34" s="30">
        <v>6</v>
      </c>
      <c r="F34" s="166" t="s">
        <v>71</v>
      </c>
      <c r="G34" s="119"/>
      <c r="H34" s="119"/>
      <c r="I34" s="119"/>
      <c r="J34" s="120"/>
      <c r="K34" s="21">
        <v>184648</v>
      </c>
      <c r="L34" s="31">
        <f t="shared" si="2"/>
        <v>1.5772755075096088</v>
      </c>
      <c r="M34" s="167" t="s">
        <v>72</v>
      </c>
      <c r="N34" s="168"/>
      <c r="O34" s="168"/>
      <c r="P34" s="168"/>
      <c r="Q34" s="169">
        <v>0</v>
      </c>
      <c r="R34" s="170"/>
    </row>
    <row r="35" spans="1:18" ht="12.75" customHeight="1">
      <c r="A35" s="118" t="s">
        <v>73</v>
      </c>
      <c r="B35" s="119"/>
      <c r="C35" s="119"/>
      <c r="D35" s="120"/>
      <c r="E35" s="30">
        <v>5</v>
      </c>
      <c r="F35" s="166" t="s">
        <v>74</v>
      </c>
      <c r="G35" s="119"/>
      <c r="H35" s="119"/>
      <c r="I35" s="119"/>
      <c r="J35" s="120"/>
      <c r="K35" s="21">
        <v>0</v>
      </c>
      <c r="L35" s="31">
        <f t="shared" si="2"/>
        <v>0</v>
      </c>
      <c r="M35" s="167" t="s">
        <v>75</v>
      </c>
      <c r="N35" s="168"/>
      <c r="O35" s="168"/>
      <c r="P35" s="168"/>
      <c r="Q35" s="169">
        <v>19200</v>
      </c>
      <c r="R35" s="170"/>
    </row>
    <row r="36" spans="1:18" ht="12.75" customHeight="1">
      <c r="A36" s="118" t="s">
        <v>76</v>
      </c>
      <c r="B36" s="119"/>
      <c r="C36" s="119"/>
      <c r="D36" s="120"/>
      <c r="E36" s="24"/>
      <c r="F36" s="166" t="s">
        <v>77</v>
      </c>
      <c r="G36" s="119"/>
      <c r="H36" s="119"/>
      <c r="I36" s="119"/>
      <c r="J36" s="120"/>
      <c r="K36" s="21">
        <v>0</v>
      </c>
      <c r="L36" s="31">
        <f t="shared" si="2"/>
        <v>0</v>
      </c>
      <c r="M36" s="167" t="s">
        <v>78</v>
      </c>
      <c r="N36" s="168"/>
      <c r="O36" s="168"/>
      <c r="P36" s="168"/>
      <c r="Q36" s="169">
        <v>0</v>
      </c>
      <c r="R36" s="170"/>
    </row>
    <row r="37" spans="1:18" ht="12.75" customHeight="1" thickBot="1">
      <c r="A37" s="148" t="s">
        <v>79</v>
      </c>
      <c r="B37" s="149"/>
      <c r="C37" s="149"/>
      <c r="D37" s="150"/>
      <c r="E37" s="33"/>
      <c r="F37" s="171" t="s">
        <v>80</v>
      </c>
      <c r="G37" s="149"/>
      <c r="H37" s="149"/>
      <c r="I37" s="149"/>
      <c r="J37" s="150"/>
      <c r="K37" s="34">
        <v>0</v>
      </c>
      <c r="L37" s="35">
        <f t="shared" si="2"/>
        <v>0</v>
      </c>
      <c r="M37" s="172" t="s">
        <v>81</v>
      </c>
      <c r="N37" s="173"/>
      <c r="O37" s="173"/>
      <c r="P37" s="173"/>
      <c r="Q37" s="174">
        <v>596163.24</v>
      </c>
      <c r="R37" s="175"/>
    </row>
    <row r="38" spans="1:18" ht="11.25" customHeight="1" thickBot="1" thickTop="1">
      <c r="A38" s="106" t="s">
        <v>82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8"/>
    </row>
    <row r="39" spans="1:18" ht="11.25" customHeight="1">
      <c r="A39" s="176" t="s">
        <v>83</v>
      </c>
      <c r="B39" s="177"/>
      <c r="C39" s="177"/>
      <c r="D39" s="178"/>
      <c r="E39" s="36" t="s">
        <v>33</v>
      </c>
      <c r="F39" s="161" t="s">
        <v>84</v>
      </c>
      <c r="G39" s="162"/>
      <c r="H39" s="162"/>
      <c r="I39" s="162"/>
      <c r="J39" s="162"/>
      <c r="K39" s="162"/>
      <c r="L39" s="179"/>
      <c r="M39" s="161" t="s">
        <v>85</v>
      </c>
      <c r="N39" s="162"/>
      <c r="O39" s="162"/>
      <c r="P39" s="162"/>
      <c r="Q39" s="162"/>
      <c r="R39" s="180"/>
    </row>
    <row r="40" spans="1:18" ht="12.75" customHeight="1">
      <c r="A40" s="118" t="s">
        <v>86</v>
      </c>
      <c r="B40" s="119"/>
      <c r="C40" s="119"/>
      <c r="D40" s="120"/>
      <c r="E40" s="37">
        <v>27</v>
      </c>
      <c r="F40" s="181" t="s">
        <v>87</v>
      </c>
      <c r="G40" s="182"/>
      <c r="H40" s="182"/>
      <c r="I40" s="182"/>
      <c r="J40" s="182"/>
      <c r="K40" s="182"/>
      <c r="L40" s="183"/>
      <c r="M40" s="166" t="s">
        <v>88</v>
      </c>
      <c r="N40" s="119"/>
      <c r="O40" s="119"/>
      <c r="P40" s="119"/>
      <c r="Q40" s="120"/>
      <c r="R40" s="38">
        <v>28</v>
      </c>
    </row>
    <row r="41" spans="1:18" s="39" customFormat="1" ht="12.75" customHeight="1">
      <c r="A41" s="118" t="s">
        <v>89</v>
      </c>
      <c r="B41" s="119"/>
      <c r="C41" s="119"/>
      <c r="D41" s="120"/>
      <c r="E41" s="37">
        <v>689</v>
      </c>
      <c r="F41" s="184" t="s">
        <v>90</v>
      </c>
      <c r="G41" s="168"/>
      <c r="H41" s="168"/>
      <c r="I41" s="168"/>
      <c r="J41" s="168"/>
      <c r="K41" s="168"/>
      <c r="L41" s="185"/>
      <c r="M41" s="186" t="s">
        <v>91</v>
      </c>
      <c r="N41" s="186"/>
      <c r="O41" s="186"/>
      <c r="P41" s="186"/>
      <c r="Q41" s="187"/>
      <c r="R41" s="160">
        <v>6</v>
      </c>
    </row>
    <row r="42" spans="1:18" ht="12.75" customHeight="1" thickBot="1">
      <c r="A42" s="148" t="s">
        <v>92</v>
      </c>
      <c r="B42" s="149"/>
      <c r="C42" s="149"/>
      <c r="D42" s="150"/>
      <c r="E42" s="40">
        <v>653</v>
      </c>
      <c r="F42" s="191"/>
      <c r="G42" s="192"/>
      <c r="H42" s="192"/>
      <c r="I42" s="192"/>
      <c r="J42" s="192"/>
      <c r="K42" s="192"/>
      <c r="L42" s="193"/>
      <c r="M42" s="188"/>
      <c r="N42" s="188"/>
      <c r="O42" s="188"/>
      <c r="P42" s="188"/>
      <c r="Q42" s="189"/>
      <c r="R42" s="190"/>
    </row>
    <row r="43" spans="1:18" ht="12.75" customHeight="1">
      <c r="A43" s="194" t="s">
        <v>93</v>
      </c>
      <c r="B43" s="195"/>
      <c r="C43" s="195"/>
      <c r="D43" s="196"/>
      <c r="E43" s="42">
        <v>371</v>
      </c>
      <c r="F43" s="141" t="s">
        <v>94</v>
      </c>
      <c r="G43" s="141"/>
      <c r="H43" s="141"/>
      <c r="I43" s="141"/>
      <c r="J43" s="141"/>
      <c r="K43" s="141"/>
      <c r="L43" s="197"/>
      <c r="M43" s="141" t="s">
        <v>95</v>
      </c>
      <c r="N43" s="141"/>
      <c r="O43" s="141"/>
      <c r="P43" s="141"/>
      <c r="Q43" s="141"/>
      <c r="R43" s="198"/>
    </row>
    <row r="44" spans="1:18" ht="12.75" customHeight="1">
      <c r="A44" s="118" t="s">
        <v>96</v>
      </c>
      <c r="B44" s="119"/>
      <c r="C44" s="119"/>
      <c r="D44" s="120"/>
      <c r="E44" s="37">
        <v>159</v>
      </c>
      <c r="F44" s="199"/>
      <c r="G44" s="199"/>
      <c r="H44" s="199"/>
      <c r="I44" s="199"/>
      <c r="J44" s="199"/>
      <c r="K44" s="199"/>
      <c r="L44" s="200"/>
      <c r="M44" s="203"/>
      <c r="N44" s="203"/>
      <c r="O44" s="203"/>
      <c r="P44" s="203"/>
      <c r="Q44" s="203"/>
      <c r="R44" s="204"/>
    </row>
    <row r="45" spans="1:18" ht="12.75" customHeight="1">
      <c r="A45" s="118" t="s">
        <v>97</v>
      </c>
      <c r="B45" s="119"/>
      <c r="C45" s="119"/>
      <c r="D45" s="120"/>
      <c r="E45" s="37">
        <v>0</v>
      </c>
      <c r="F45" s="201"/>
      <c r="G45" s="201"/>
      <c r="H45" s="201"/>
      <c r="I45" s="201"/>
      <c r="J45" s="201"/>
      <c r="K45" s="201"/>
      <c r="L45" s="202"/>
      <c r="M45" s="205"/>
      <c r="N45" s="205"/>
      <c r="O45" s="205"/>
      <c r="P45" s="205"/>
      <c r="Q45" s="205"/>
      <c r="R45" s="206"/>
    </row>
    <row r="46" spans="1:18" ht="12.75" customHeight="1" thickBot="1">
      <c r="A46" s="207" t="s">
        <v>98</v>
      </c>
      <c r="B46" s="158"/>
      <c r="C46" s="158"/>
      <c r="D46" s="154"/>
      <c r="E46" s="41">
        <v>84</v>
      </c>
      <c r="F46" s="201"/>
      <c r="G46" s="201"/>
      <c r="H46" s="201"/>
      <c r="I46" s="201"/>
      <c r="J46" s="201"/>
      <c r="K46" s="201"/>
      <c r="L46" s="202"/>
      <c r="M46" s="205"/>
      <c r="N46" s="205"/>
      <c r="O46" s="205"/>
      <c r="P46" s="205"/>
      <c r="Q46" s="205"/>
      <c r="R46" s="206"/>
    </row>
    <row r="47" spans="1:18" ht="13.5" customHeight="1">
      <c r="A47" s="208" t="s">
        <v>99</v>
      </c>
      <c r="B47" s="162"/>
      <c r="C47" s="162"/>
      <c r="D47" s="162"/>
      <c r="E47" s="179"/>
      <c r="F47" s="161" t="s">
        <v>100</v>
      </c>
      <c r="G47" s="162"/>
      <c r="H47" s="162"/>
      <c r="I47" s="162"/>
      <c r="J47" s="162"/>
      <c r="K47" s="162"/>
      <c r="L47" s="179"/>
      <c r="M47" s="205"/>
      <c r="N47" s="205"/>
      <c r="O47" s="205"/>
      <c r="P47" s="205"/>
      <c r="Q47" s="205"/>
      <c r="R47" s="206"/>
    </row>
    <row r="48" spans="1:18" ht="13.5" customHeight="1">
      <c r="A48" s="118" t="s">
        <v>101</v>
      </c>
      <c r="B48" s="119"/>
      <c r="C48" s="119"/>
      <c r="D48" s="120"/>
      <c r="E48" s="43">
        <v>34</v>
      </c>
      <c r="F48" s="201"/>
      <c r="G48" s="201"/>
      <c r="H48" s="201"/>
      <c r="I48" s="201"/>
      <c r="J48" s="201"/>
      <c r="K48" s="201"/>
      <c r="L48" s="202"/>
      <c r="M48" s="205"/>
      <c r="N48" s="205"/>
      <c r="O48" s="205"/>
      <c r="P48" s="205"/>
      <c r="Q48" s="205"/>
      <c r="R48" s="206"/>
    </row>
    <row r="49" spans="1:18" ht="13.5" customHeight="1">
      <c r="A49" s="118" t="s">
        <v>102</v>
      </c>
      <c r="B49" s="119"/>
      <c r="C49" s="119"/>
      <c r="D49" s="120"/>
      <c r="E49" s="43">
        <v>73.12</v>
      </c>
      <c r="F49" s="201"/>
      <c r="G49" s="201"/>
      <c r="H49" s="201"/>
      <c r="I49" s="201"/>
      <c r="J49" s="201"/>
      <c r="K49" s="201"/>
      <c r="L49" s="202"/>
      <c r="M49" s="205"/>
      <c r="N49" s="205"/>
      <c r="O49" s="205"/>
      <c r="P49" s="205"/>
      <c r="Q49" s="205"/>
      <c r="R49" s="206"/>
    </row>
    <row r="50" spans="1:18" ht="13.5" customHeight="1" thickBot="1">
      <c r="A50" s="148" t="s">
        <v>103</v>
      </c>
      <c r="B50" s="149"/>
      <c r="C50" s="149"/>
      <c r="D50" s="150"/>
      <c r="E50" s="44">
        <v>68.42</v>
      </c>
      <c r="F50" s="201"/>
      <c r="G50" s="201"/>
      <c r="H50" s="201"/>
      <c r="I50" s="201"/>
      <c r="J50" s="201"/>
      <c r="K50" s="201"/>
      <c r="L50" s="202"/>
      <c r="M50" s="205"/>
      <c r="N50" s="205"/>
      <c r="O50" s="205"/>
      <c r="P50" s="205"/>
      <c r="Q50" s="205"/>
      <c r="R50" s="206"/>
    </row>
    <row r="51" spans="1:18" ht="13.5" customHeight="1">
      <c r="A51" s="209" t="s">
        <v>104</v>
      </c>
      <c r="B51" s="210"/>
      <c r="C51" s="210"/>
      <c r="D51" s="211"/>
      <c r="E51" s="212" t="s">
        <v>105</v>
      </c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80"/>
    </row>
    <row r="52" spans="1:18" ht="11.25" customHeight="1">
      <c r="A52" s="118" t="s">
        <v>106</v>
      </c>
      <c r="B52" s="119"/>
      <c r="C52" s="119"/>
      <c r="D52" s="120"/>
      <c r="E52" s="147" t="s">
        <v>107</v>
      </c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213"/>
    </row>
    <row r="53" spans="1:18" ht="11.25" customHeight="1">
      <c r="A53" s="118" t="s">
        <v>108</v>
      </c>
      <c r="B53" s="119"/>
      <c r="C53" s="119"/>
      <c r="D53" s="120"/>
      <c r="E53" s="147" t="s">
        <v>194</v>
      </c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213"/>
    </row>
    <row r="54" spans="1:18" ht="11.25" customHeight="1">
      <c r="A54" s="118" t="s">
        <v>109</v>
      </c>
      <c r="B54" s="119"/>
      <c r="C54" s="119"/>
      <c r="D54" s="120"/>
      <c r="E54" s="147" t="s">
        <v>110</v>
      </c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213"/>
    </row>
    <row r="55" spans="1:18" ht="11.25" customHeight="1">
      <c r="A55" s="118"/>
      <c r="B55" s="119"/>
      <c r="C55" s="119"/>
      <c r="D55" s="120"/>
      <c r="E55" s="147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213"/>
    </row>
    <row r="56" spans="1:18" ht="11.25" customHeight="1" thickBot="1">
      <c r="A56" s="207"/>
      <c r="B56" s="158"/>
      <c r="C56" s="158"/>
      <c r="D56" s="154"/>
      <c r="E56" s="153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214"/>
    </row>
    <row r="57" spans="1:18" ht="11.25" customHeight="1">
      <c r="A57" s="209" t="s">
        <v>111</v>
      </c>
      <c r="B57" s="210"/>
      <c r="C57" s="210"/>
      <c r="D57" s="211"/>
      <c r="E57" s="212" t="s">
        <v>112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3"/>
      <c r="Q57" s="215" t="s">
        <v>113</v>
      </c>
      <c r="R57" s="216"/>
    </row>
    <row r="58" spans="1:18" s="39" customFormat="1" ht="62.25" customHeight="1">
      <c r="A58" s="217" t="s">
        <v>175</v>
      </c>
      <c r="B58" s="218"/>
      <c r="C58" s="218"/>
      <c r="D58" s="219"/>
      <c r="E58" s="220" t="s">
        <v>176</v>
      </c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9"/>
      <c r="Q58" s="147" t="s">
        <v>114</v>
      </c>
      <c r="R58" s="213"/>
    </row>
    <row r="59" spans="1:18" s="39" customFormat="1" ht="29.25" customHeight="1">
      <c r="A59" s="118" t="s">
        <v>191</v>
      </c>
      <c r="B59" s="119"/>
      <c r="C59" s="119"/>
      <c r="D59" s="120"/>
      <c r="E59" s="221" t="s">
        <v>192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3"/>
      <c r="Q59" s="147" t="s">
        <v>193</v>
      </c>
      <c r="R59" s="213"/>
    </row>
    <row r="60" spans="1:18" s="39" customFormat="1" ht="10.5" customHeight="1">
      <c r="A60" s="118"/>
      <c r="B60" s="119"/>
      <c r="C60" s="119"/>
      <c r="D60" s="120"/>
      <c r="E60" s="147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20"/>
      <c r="Q60" s="147"/>
      <c r="R60" s="213"/>
    </row>
    <row r="61" spans="1:18" s="39" customFormat="1" ht="10.5" customHeight="1">
      <c r="A61" s="118"/>
      <c r="B61" s="119"/>
      <c r="C61" s="119"/>
      <c r="D61" s="120"/>
      <c r="E61" s="147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20"/>
      <c r="Q61" s="147"/>
      <c r="R61" s="213"/>
    </row>
    <row r="62" spans="1:18" ht="10.5" customHeight="1">
      <c r="A62" s="118"/>
      <c r="B62" s="119"/>
      <c r="C62" s="119"/>
      <c r="D62" s="120"/>
      <c r="E62" s="147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20"/>
      <c r="Q62" s="147"/>
      <c r="R62" s="213"/>
    </row>
    <row r="63" spans="1:18" ht="10.5" customHeight="1" thickBot="1">
      <c r="A63" s="224"/>
      <c r="B63" s="225"/>
      <c r="C63" s="225"/>
      <c r="D63" s="226"/>
      <c r="E63" s="227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6"/>
      <c r="Q63" s="227"/>
      <c r="R63" s="228"/>
    </row>
    <row r="64" ht="11.25" customHeight="1" thickTop="1"/>
    <row r="65" spans="1:18" s="39" customFormat="1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protectedRanges>
    <protectedRange sqref="M27:N27" name="Range38"/>
    <protectedRange sqref="A42:E46" name="Range36"/>
    <protectedRange sqref="E41" name="Range30"/>
    <protectedRange sqref="E17:E18" name="Range28"/>
    <protectedRange sqref="E59 D58:D59 A58:C58 A59:B59 A62:D63 A60:C61 E58:F58 E60:F63 Q60 G58:G60 G62:G63 H58:P63 Q58:R59 Q61:R63" name="Range27"/>
    <protectedRange sqref="E53 G52:R56 E52:F52 E54:F56 D52:D56 A52:C52 A54:C56 A53:B53" name="Range26"/>
    <protectedRange sqref="E48:E50" name="Range25"/>
    <protectedRange sqref="A44:E46" name="Range24"/>
    <protectedRange sqref="R40:R42" name="Range23"/>
    <protectedRange sqref="F40:L42" name="Range22"/>
    <protectedRange sqref="E40" name="Range21"/>
    <protectedRange sqref="K31:K37" name="Range19"/>
    <protectedRange sqref="E34:E35" name="Range17"/>
    <protectedRange sqref="E31" name="Range16"/>
    <protectedRange sqref="M27" name="Range15"/>
    <protectedRange sqref="Q21:Q26" name="Range14"/>
    <protectedRange sqref="I22:I25" name="Range13"/>
    <protectedRange sqref="D23:D25" name="Range12"/>
    <protectedRange sqref="Q13:Q18" name="Range11"/>
    <protectedRange sqref="E13:E14" name="Range10"/>
    <protectedRange sqref="B7" name="Range01"/>
    <protectedRange sqref="O7" name="Range02"/>
    <protectedRange sqref="B8" name="Range03"/>
    <protectedRange sqref="N8" name="Range04"/>
    <protectedRange sqref="B10" name="Range05"/>
    <protectedRange sqref="M10" name="Range06"/>
    <protectedRange sqref="B11" name="Range07"/>
    <protectedRange sqref="I11" name="Range08"/>
    <protectedRange sqref="O11" name="Range09"/>
    <protectedRange sqref="K33" name="Range29"/>
    <protectedRange sqref="L29" name="Range31"/>
    <protectedRange sqref="Q29" name="Range32"/>
    <protectedRange sqref="Q31:R37" name="Range33"/>
    <protectedRange sqref="E32" name="Range34"/>
    <protectedRange sqref="E16" name="Range35"/>
    <protectedRange sqref="A58:R63" name="Range37"/>
  </protectedRanges>
  <mergeCells count="158">
    <mergeCell ref="A63:D63"/>
    <mergeCell ref="E63:P63"/>
    <mergeCell ref="Q63:R63"/>
    <mergeCell ref="A61:D61"/>
    <mergeCell ref="E61:P61"/>
    <mergeCell ref="Q61:R61"/>
    <mergeCell ref="A62:D62"/>
    <mergeCell ref="E62:P62"/>
    <mergeCell ref="Q62:R62"/>
    <mergeCell ref="A59:D59"/>
    <mergeCell ref="E59:P59"/>
    <mergeCell ref="Q59:R59"/>
    <mergeCell ref="A60:D60"/>
    <mergeCell ref="E60:P60"/>
    <mergeCell ref="Q60:R60"/>
    <mergeCell ref="A57:D57"/>
    <mergeCell ref="E57:P57"/>
    <mergeCell ref="Q57:R57"/>
    <mergeCell ref="A58:D58"/>
    <mergeCell ref="E58:P58"/>
    <mergeCell ref="Q58:R58"/>
    <mergeCell ref="A55:D55"/>
    <mergeCell ref="E55:R55"/>
    <mergeCell ref="A56:D56"/>
    <mergeCell ref="E56:R56"/>
    <mergeCell ref="A53:D53"/>
    <mergeCell ref="E53:R53"/>
    <mergeCell ref="A54:D54"/>
    <mergeCell ref="E54:R54"/>
    <mergeCell ref="A50:D50"/>
    <mergeCell ref="A51:D51"/>
    <mergeCell ref="E51:R51"/>
    <mergeCell ref="A52:D52"/>
    <mergeCell ref="E52:R52"/>
    <mergeCell ref="A44:D44"/>
    <mergeCell ref="F44:L46"/>
    <mergeCell ref="M44:R50"/>
    <mergeCell ref="A45:D45"/>
    <mergeCell ref="A46:D46"/>
    <mergeCell ref="A47:E47"/>
    <mergeCell ref="F47:L47"/>
    <mergeCell ref="A48:D48"/>
    <mergeCell ref="F48:L50"/>
    <mergeCell ref="A49:D49"/>
    <mergeCell ref="R41:R42"/>
    <mergeCell ref="A42:D42"/>
    <mergeCell ref="F42:L42"/>
    <mergeCell ref="A43:D43"/>
    <mergeCell ref="F43:L43"/>
    <mergeCell ref="M43:R43"/>
    <mergeCell ref="A40:D40"/>
    <mergeCell ref="F40:L40"/>
    <mergeCell ref="M40:Q40"/>
    <mergeCell ref="A41:D41"/>
    <mergeCell ref="F41:L41"/>
    <mergeCell ref="M41:Q42"/>
    <mergeCell ref="A38:R38"/>
    <mergeCell ref="A39:D39"/>
    <mergeCell ref="F39:L39"/>
    <mergeCell ref="M39:R39"/>
    <mergeCell ref="A37:D37"/>
    <mergeCell ref="F37:J37"/>
    <mergeCell ref="M37:P37"/>
    <mergeCell ref="Q37:R37"/>
    <mergeCell ref="A36:D36"/>
    <mergeCell ref="F36:J36"/>
    <mergeCell ref="M36:P36"/>
    <mergeCell ref="Q36:R36"/>
    <mergeCell ref="A35:D35"/>
    <mergeCell ref="F35:J35"/>
    <mergeCell ref="M35:P35"/>
    <mergeCell ref="Q35:R35"/>
    <mergeCell ref="A34:D34"/>
    <mergeCell ref="F34:J34"/>
    <mergeCell ref="M34:P34"/>
    <mergeCell ref="Q34:R34"/>
    <mergeCell ref="A33:D33"/>
    <mergeCell ref="F33:I33"/>
    <mergeCell ref="M33:P33"/>
    <mergeCell ref="Q33:R33"/>
    <mergeCell ref="A32:D32"/>
    <mergeCell ref="F32:J32"/>
    <mergeCell ref="M32:P32"/>
    <mergeCell ref="Q32:R32"/>
    <mergeCell ref="A31:D31"/>
    <mergeCell ref="F31:J31"/>
    <mergeCell ref="M31:P31"/>
    <mergeCell ref="Q31:R31"/>
    <mergeCell ref="A30:D30"/>
    <mergeCell ref="F30:J30"/>
    <mergeCell ref="M30:P30"/>
    <mergeCell ref="Q30:R30"/>
    <mergeCell ref="Q27:R27"/>
    <mergeCell ref="A28:R28"/>
    <mergeCell ref="A29:D29"/>
    <mergeCell ref="F29:K29"/>
    <mergeCell ref="M29:P29"/>
    <mergeCell ref="Q29:R29"/>
    <mergeCell ref="A26:P26"/>
    <mergeCell ref="A27:L27"/>
    <mergeCell ref="M27:N27"/>
    <mergeCell ref="O27:P27"/>
    <mergeCell ref="A24:C24"/>
    <mergeCell ref="F24:H24"/>
    <mergeCell ref="K24:P24"/>
    <mergeCell ref="A25:C25"/>
    <mergeCell ref="F25:H25"/>
    <mergeCell ref="K25:P25"/>
    <mergeCell ref="A22:C22"/>
    <mergeCell ref="F22:H22"/>
    <mergeCell ref="K22:P22"/>
    <mergeCell ref="A23:C23"/>
    <mergeCell ref="F23:H23"/>
    <mergeCell ref="K23:P23"/>
    <mergeCell ref="Q18:R18"/>
    <mergeCell ref="A19:R19"/>
    <mergeCell ref="A20:C20"/>
    <mergeCell ref="F20:H21"/>
    <mergeCell ref="I20:I21"/>
    <mergeCell ref="J20:J21"/>
    <mergeCell ref="K20:P20"/>
    <mergeCell ref="A21:C21"/>
    <mergeCell ref="K21:P21"/>
    <mergeCell ref="A17:D17"/>
    <mergeCell ref="G17:P17"/>
    <mergeCell ref="A18:D18"/>
    <mergeCell ref="G18:P18"/>
    <mergeCell ref="A15:D15"/>
    <mergeCell ref="G15:P15"/>
    <mergeCell ref="A16:D16"/>
    <mergeCell ref="G16:P16"/>
    <mergeCell ref="A12:R12"/>
    <mergeCell ref="A13:D13"/>
    <mergeCell ref="G13:P13"/>
    <mergeCell ref="A14:D14"/>
    <mergeCell ref="G14:P14"/>
    <mergeCell ref="B10:K10"/>
    <mergeCell ref="M10:R10"/>
    <mergeCell ref="B11:E11"/>
    <mergeCell ref="F11:H11"/>
    <mergeCell ref="I11:L11"/>
    <mergeCell ref="M11:N11"/>
    <mergeCell ref="O11:R11"/>
    <mergeCell ref="B8:K8"/>
    <mergeCell ref="L8:M8"/>
    <mergeCell ref="N8:R8"/>
    <mergeCell ref="A9:R9"/>
    <mergeCell ref="A6:R6"/>
    <mergeCell ref="B7:K7"/>
    <mergeCell ref="L7:N7"/>
    <mergeCell ref="O7:R7"/>
    <mergeCell ref="C1:O1"/>
    <mergeCell ref="P1:R1"/>
    <mergeCell ref="C2:O2"/>
    <mergeCell ref="P2:R5"/>
    <mergeCell ref="C3:N4"/>
    <mergeCell ref="O3:O5"/>
    <mergeCell ref="C5:N5"/>
  </mergeCells>
  <hyperlinks>
    <hyperlink ref="I11" r:id="rId1" display="mpijade@open.telekom.rs"/>
    <hyperlink ref="B11" r:id="rId2" display="www.oshristobotev.nasaskola.rs"/>
  </hyperlinks>
  <printOptions/>
  <pageMargins left="0.75" right="0.75" top="1" bottom="1" header="0.5" footer="0.5"/>
  <pageSetup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workbookViewId="0" topLeftCell="A1">
      <selection activeCell="L26" sqref="L26:M26"/>
    </sheetView>
  </sheetViews>
  <sheetFormatPr defaultColWidth="9.140625" defaultRowHeight="12.75"/>
  <cols>
    <col min="1" max="1" width="37.8515625" style="45" customWidth="1"/>
    <col min="2" max="4" width="4.00390625" style="45" customWidth="1"/>
    <col min="5" max="5" width="3.8515625" style="45" customWidth="1"/>
    <col min="6" max="9" width="4.00390625" style="45" customWidth="1"/>
    <col min="10" max="10" width="9.140625" style="45" customWidth="1"/>
    <col min="11" max="11" width="11.8515625" style="45" customWidth="1"/>
    <col min="12" max="13" width="5.140625" style="45" customWidth="1"/>
    <col min="14" max="16384" width="9.140625" style="45" customWidth="1"/>
  </cols>
  <sheetData>
    <row r="1" spans="1:13" ht="13.5" customHeight="1" thickBot="1" thickTop="1">
      <c r="A1" s="106" t="s">
        <v>161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s="2" customFormat="1" ht="11.25" customHeight="1">
      <c r="A2" s="46" t="s">
        <v>116</v>
      </c>
      <c r="B2" s="229" t="s">
        <v>173</v>
      </c>
      <c r="C2" s="230"/>
      <c r="D2" s="229" t="s">
        <v>174</v>
      </c>
      <c r="E2" s="231"/>
      <c r="F2" s="232" t="s">
        <v>152</v>
      </c>
      <c r="G2" s="141"/>
      <c r="H2" s="141"/>
      <c r="I2" s="141"/>
      <c r="J2" s="141"/>
      <c r="K2" s="141"/>
      <c r="L2" s="48" t="s">
        <v>33</v>
      </c>
      <c r="M2" s="49" t="s">
        <v>34</v>
      </c>
    </row>
    <row r="3" spans="1:13" s="2" customFormat="1" ht="11.25" customHeight="1">
      <c r="A3" s="50" t="s">
        <v>156</v>
      </c>
      <c r="B3" s="48" t="s">
        <v>33</v>
      </c>
      <c r="C3" s="48" t="s">
        <v>34</v>
      </c>
      <c r="D3" s="48" t="s">
        <v>33</v>
      </c>
      <c r="E3" s="47" t="s">
        <v>34</v>
      </c>
      <c r="F3" s="233" t="s">
        <v>143</v>
      </c>
      <c r="G3" s="234"/>
      <c r="H3" s="234"/>
      <c r="I3" s="234"/>
      <c r="J3" s="234"/>
      <c r="K3" s="234"/>
      <c r="L3" s="51">
        <v>26</v>
      </c>
      <c r="M3" s="26">
        <f>L3/'[1]Strana1'!$E$13*100</f>
        <v>3.2663316582914574</v>
      </c>
    </row>
    <row r="4" spans="1:13" s="2" customFormat="1" ht="11.25" customHeight="1">
      <c r="A4" s="23" t="s">
        <v>144</v>
      </c>
      <c r="B4" s="51">
        <v>334</v>
      </c>
      <c r="C4" s="52">
        <f>B4/SUM($B$4:$B$8)*100</f>
        <v>52.26917057902973</v>
      </c>
      <c r="D4" s="53">
        <v>342</v>
      </c>
      <c r="E4" s="54">
        <f>D4/(SUM($D$4:$D$8))*100</f>
        <v>54.02843601895735</v>
      </c>
      <c r="F4" s="235" t="s">
        <v>141</v>
      </c>
      <c r="G4" s="236"/>
      <c r="H4" s="236"/>
      <c r="I4" s="236"/>
      <c r="J4" s="236"/>
      <c r="K4" s="236"/>
      <c r="L4" s="53">
        <v>95</v>
      </c>
      <c r="M4" s="26">
        <f>L4/'[1]Strana1'!$E$13*100</f>
        <v>11.934673366834172</v>
      </c>
    </row>
    <row r="5" spans="1:13" s="2" customFormat="1" ht="11.25" customHeight="1">
      <c r="A5" s="23" t="s">
        <v>145</v>
      </c>
      <c r="B5" s="51">
        <v>191</v>
      </c>
      <c r="C5" s="52">
        <f>B5/SUM($B$4:$B$8)*100</f>
        <v>29.890453834115803</v>
      </c>
      <c r="D5" s="53">
        <v>173</v>
      </c>
      <c r="E5" s="54">
        <f>D5/(SUM($D$4:$D$8))*100</f>
        <v>27.33017377567141</v>
      </c>
      <c r="F5" s="166" t="s">
        <v>142</v>
      </c>
      <c r="G5" s="237"/>
      <c r="H5" s="237"/>
      <c r="I5" s="237"/>
      <c r="J5" s="237"/>
      <c r="K5" s="237"/>
      <c r="L5" s="53">
        <v>342</v>
      </c>
      <c r="M5" s="26">
        <f>L5/'[1]Strana1'!$E$13*100</f>
        <v>42.96482412060301</v>
      </c>
    </row>
    <row r="6" spans="1:13" s="2" customFormat="1" ht="11.25" customHeight="1">
      <c r="A6" s="23" t="s">
        <v>146</v>
      </c>
      <c r="B6" s="51">
        <v>112</v>
      </c>
      <c r="C6" s="52">
        <f>B6/SUM($B$4:$B$8)*100</f>
        <v>17.52738654147105</v>
      </c>
      <c r="D6" s="53">
        <v>109</v>
      </c>
      <c r="E6" s="54">
        <f>D6/(SUM($D$4:$D$8))*100</f>
        <v>17.21958925750395</v>
      </c>
      <c r="F6" s="166" t="s">
        <v>140</v>
      </c>
      <c r="G6" s="237"/>
      <c r="H6" s="237"/>
      <c r="I6" s="237"/>
      <c r="J6" s="237"/>
      <c r="K6" s="237"/>
      <c r="L6" s="53">
        <v>0</v>
      </c>
      <c r="M6" s="26">
        <f>L6/'[1]Strana1'!$E$13*100</f>
        <v>0</v>
      </c>
    </row>
    <row r="7" spans="1:13" s="2" customFormat="1" ht="11.25" customHeight="1">
      <c r="A7" s="23" t="s">
        <v>147</v>
      </c>
      <c r="B7" s="51">
        <v>2</v>
      </c>
      <c r="C7" s="52">
        <f>B7/SUM($B$4:$B$8)*100</f>
        <v>0.3129890453834116</v>
      </c>
      <c r="D7" s="53">
        <v>7</v>
      </c>
      <c r="E7" s="54">
        <f>D7/(SUM($D$4:$D$8))*100</f>
        <v>1.1058451816745656</v>
      </c>
      <c r="F7" s="166" t="s">
        <v>138</v>
      </c>
      <c r="G7" s="237"/>
      <c r="H7" s="237"/>
      <c r="I7" s="237"/>
      <c r="J7" s="237"/>
      <c r="K7" s="237"/>
      <c r="L7" s="53">
        <v>19</v>
      </c>
      <c r="M7" s="26">
        <f>L7/'[1]Strana1'!$E$13*100</f>
        <v>2.386934673366834</v>
      </c>
    </row>
    <row r="8" spans="1:13" s="2" customFormat="1" ht="11.25" customHeight="1" thickBot="1">
      <c r="A8" s="55" t="s">
        <v>148</v>
      </c>
      <c r="B8" s="56">
        <v>0</v>
      </c>
      <c r="C8" s="52">
        <f>B8/SUM($B$4:$B$8)*100</f>
        <v>0</v>
      </c>
      <c r="D8" s="57">
        <v>2</v>
      </c>
      <c r="E8" s="54">
        <f>D8/(SUM($D$4:$D$8))*100</f>
        <v>0.315955766192733</v>
      </c>
      <c r="F8" s="238" t="s">
        <v>139</v>
      </c>
      <c r="G8" s="239"/>
      <c r="H8" s="239"/>
      <c r="I8" s="239"/>
      <c r="J8" s="240"/>
      <c r="K8" s="240"/>
      <c r="L8" s="57">
        <v>2</v>
      </c>
      <c r="M8" s="26">
        <f>L8/'[1]Strana1'!$E$13*100</f>
        <v>0.25125628140703515</v>
      </c>
    </row>
    <row r="9" spans="1:13" ht="11.25">
      <c r="A9" s="58" t="s">
        <v>154</v>
      </c>
      <c r="B9" s="241" t="s">
        <v>122</v>
      </c>
      <c r="C9" s="242"/>
      <c r="D9" s="242"/>
      <c r="E9" s="243"/>
      <c r="F9" s="244" t="s">
        <v>123</v>
      </c>
      <c r="G9" s="242"/>
      <c r="H9" s="242"/>
      <c r="I9" s="243"/>
      <c r="J9" s="245"/>
      <c r="K9" s="246"/>
      <c r="L9" s="246"/>
      <c r="M9" s="247"/>
    </row>
    <row r="10" spans="1:13" ht="11.25">
      <c r="A10" s="59" t="s">
        <v>116</v>
      </c>
      <c r="B10" s="254" t="s">
        <v>173</v>
      </c>
      <c r="C10" s="255"/>
      <c r="D10" s="255" t="s">
        <v>174</v>
      </c>
      <c r="E10" s="256"/>
      <c r="F10" s="257" t="s">
        <v>173</v>
      </c>
      <c r="G10" s="255"/>
      <c r="H10" s="255" t="s">
        <v>174</v>
      </c>
      <c r="I10" s="256"/>
      <c r="J10" s="248"/>
      <c r="K10" s="249"/>
      <c r="L10" s="249"/>
      <c r="M10" s="250"/>
    </row>
    <row r="11" spans="1:13" ht="11.25">
      <c r="A11" s="61" t="s">
        <v>117</v>
      </c>
      <c r="B11" s="258">
        <v>12.9</v>
      </c>
      <c r="C11" s="259"/>
      <c r="D11" s="259">
        <v>14.1</v>
      </c>
      <c r="E11" s="260"/>
      <c r="F11" s="261">
        <v>10.3</v>
      </c>
      <c r="G11" s="259"/>
      <c r="H11" s="259">
        <v>13.2</v>
      </c>
      <c r="I11" s="260"/>
      <c r="J11" s="248"/>
      <c r="K11" s="249"/>
      <c r="L11" s="249"/>
      <c r="M11" s="250"/>
    </row>
    <row r="12" spans="1:13" ht="11.25">
      <c r="A12" s="61" t="s">
        <v>118</v>
      </c>
      <c r="B12" s="258"/>
      <c r="C12" s="259"/>
      <c r="D12" s="259">
        <v>12.08</v>
      </c>
      <c r="E12" s="260"/>
      <c r="F12" s="261"/>
      <c r="G12" s="259"/>
      <c r="H12" s="259">
        <v>11.56</v>
      </c>
      <c r="I12" s="260"/>
      <c r="J12" s="248"/>
      <c r="K12" s="249"/>
      <c r="L12" s="249"/>
      <c r="M12" s="250"/>
    </row>
    <row r="13" spans="1:13" ht="11.25">
      <c r="A13" s="61" t="s">
        <v>119</v>
      </c>
      <c r="B13" s="258">
        <v>12.54</v>
      </c>
      <c r="C13" s="259"/>
      <c r="D13" s="259">
        <v>12.32</v>
      </c>
      <c r="E13" s="260"/>
      <c r="F13" s="261">
        <v>11.13</v>
      </c>
      <c r="G13" s="259"/>
      <c r="H13" s="259">
        <v>11.02</v>
      </c>
      <c r="I13" s="260"/>
      <c r="J13" s="248"/>
      <c r="K13" s="249"/>
      <c r="L13" s="249"/>
      <c r="M13" s="250"/>
    </row>
    <row r="14" spans="1:13" ht="11.25">
      <c r="A14" s="61" t="s">
        <v>120</v>
      </c>
      <c r="B14" s="258">
        <v>12.54</v>
      </c>
      <c r="C14" s="259"/>
      <c r="D14" s="259">
        <v>12.32</v>
      </c>
      <c r="E14" s="260"/>
      <c r="F14" s="261">
        <v>11.13</v>
      </c>
      <c r="G14" s="259"/>
      <c r="H14" s="259">
        <v>11.02</v>
      </c>
      <c r="I14" s="260"/>
      <c r="J14" s="248"/>
      <c r="K14" s="249"/>
      <c r="L14" s="249"/>
      <c r="M14" s="250"/>
    </row>
    <row r="15" spans="1:13" ht="11.25">
      <c r="A15" s="61" t="s">
        <v>160</v>
      </c>
      <c r="B15" s="258">
        <v>100</v>
      </c>
      <c r="C15" s="259"/>
      <c r="D15" s="259">
        <v>100</v>
      </c>
      <c r="E15" s="260"/>
      <c r="F15" s="261">
        <v>100</v>
      </c>
      <c r="G15" s="259"/>
      <c r="H15" s="259">
        <v>100</v>
      </c>
      <c r="I15" s="260"/>
      <c r="J15" s="248"/>
      <c r="K15" s="249"/>
      <c r="L15" s="249"/>
      <c r="M15" s="250"/>
    </row>
    <row r="16" spans="1:13" ht="12" thickBot="1">
      <c r="A16" s="62" t="s">
        <v>121</v>
      </c>
      <c r="B16" s="262">
        <v>3.81</v>
      </c>
      <c r="C16" s="263"/>
      <c r="D16" s="263">
        <v>3.78</v>
      </c>
      <c r="E16" s="264"/>
      <c r="F16" s="265">
        <v>2.92</v>
      </c>
      <c r="G16" s="263"/>
      <c r="H16" s="263">
        <v>3.44</v>
      </c>
      <c r="I16" s="264"/>
      <c r="J16" s="251"/>
      <c r="K16" s="252"/>
      <c r="L16" s="252"/>
      <c r="M16" s="253"/>
    </row>
    <row r="17" spans="1:13" s="63" customFormat="1" ht="15.75" customHeight="1">
      <c r="A17" s="266" t="s">
        <v>158</v>
      </c>
      <c r="B17" s="267"/>
      <c r="C17" s="267"/>
      <c r="D17" s="267"/>
      <c r="E17" s="268"/>
      <c r="F17" s="269" t="s">
        <v>153</v>
      </c>
      <c r="G17" s="270"/>
      <c r="H17" s="270"/>
      <c r="I17" s="270"/>
      <c r="J17" s="270"/>
      <c r="K17" s="270"/>
      <c r="L17" s="270"/>
      <c r="M17" s="271"/>
    </row>
    <row r="18" spans="1:13" ht="12.75" customHeight="1">
      <c r="A18" s="59" t="s">
        <v>157</v>
      </c>
      <c r="B18" s="272" t="s">
        <v>137</v>
      </c>
      <c r="C18" s="254"/>
      <c r="D18" s="255" t="s">
        <v>173</v>
      </c>
      <c r="E18" s="255"/>
      <c r="F18" s="255"/>
      <c r="G18" s="273" t="s">
        <v>174</v>
      </c>
      <c r="H18" s="274"/>
      <c r="I18" s="274"/>
      <c r="J18" s="249"/>
      <c r="K18" s="249"/>
      <c r="L18" s="249"/>
      <c r="M18" s="250"/>
    </row>
    <row r="19" spans="1:13" ht="12.75" customHeight="1">
      <c r="A19" s="59" t="s">
        <v>150</v>
      </c>
      <c r="B19" s="60" t="s">
        <v>136</v>
      </c>
      <c r="C19" s="60" t="s">
        <v>149</v>
      </c>
      <c r="D19" s="60">
        <v>1</v>
      </c>
      <c r="E19" s="60">
        <v>2</v>
      </c>
      <c r="F19" s="60">
        <v>3</v>
      </c>
      <c r="G19" s="60">
        <v>1</v>
      </c>
      <c r="H19" s="60">
        <v>2</v>
      </c>
      <c r="I19" s="64">
        <v>3</v>
      </c>
      <c r="J19" s="249"/>
      <c r="K19" s="249"/>
      <c r="L19" s="249"/>
      <c r="M19" s="250"/>
    </row>
    <row r="20" spans="1:13" ht="19.5" customHeight="1">
      <c r="A20" s="65" t="s">
        <v>122</v>
      </c>
      <c r="B20" s="66"/>
      <c r="C20" s="66"/>
      <c r="D20" s="67"/>
      <c r="E20" s="67"/>
      <c r="F20" s="67"/>
      <c r="G20" s="67"/>
      <c r="H20" s="67"/>
      <c r="I20" s="67"/>
      <c r="J20" s="249"/>
      <c r="K20" s="249"/>
      <c r="L20" s="249"/>
      <c r="M20" s="250"/>
    </row>
    <row r="21" spans="1:13" ht="19.5" customHeight="1">
      <c r="A21" s="65" t="s">
        <v>123</v>
      </c>
      <c r="B21" s="66"/>
      <c r="C21" s="66"/>
      <c r="D21" s="67"/>
      <c r="E21" s="67"/>
      <c r="F21" s="67"/>
      <c r="G21" s="67"/>
      <c r="H21" s="67"/>
      <c r="I21" s="67"/>
      <c r="J21" s="249"/>
      <c r="K21" s="249"/>
      <c r="L21" s="249"/>
      <c r="M21" s="250"/>
    </row>
    <row r="22" spans="1:13" ht="19.5" customHeight="1">
      <c r="A22" s="61"/>
      <c r="B22" s="66"/>
      <c r="C22" s="66"/>
      <c r="D22" s="67"/>
      <c r="E22" s="67"/>
      <c r="F22" s="67"/>
      <c r="G22" s="67"/>
      <c r="H22" s="67"/>
      <c r="I22" s="67"/>
      <c r="J22" s="249"/>
      <c r="K22" s="249"/>
      <c r="L22" s="249"/>
      <c r="M22" s="250"/>
    </row>
    <row r="23" spans="1:13" ht="20.25" customHeight="1" thickBot="1">
      <c r="A23" s="68"/>
      <c r="B23" s="69"/>
      <c r="C23" s="69"/>
      <c r="D23" s="70"/>
      <c r="E23" s="70"/>
      <c r="F23" s="70"/>
      <c r="G23" s="70"/>
      <c r="H23" s="70"/>
      <c r="I23" s="70"/>
      <c r="J23" s="249"/>
      <c r="K23" s="249"/>
      <c r="L23" s="249"/>
      <c r="M23" s="250"/>
    </row>
    <row r="24" spans="1:13" ht="12" thickBot="1">
      <c r="A24" s="275" t="s">
        <v>124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7" t="b">
        <v>0</v>
      </c>
    </row>
    <row r="25" spans="1:13" s="71" customFormat="1" ht="11.25" customHeight="1">
      <c r="A25" s="278" t="s">
        <v>159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80">
        <v>42</v>
      </c>
      <c r="M25" s="281"/>
    </row>
    <row r="26" spans="1:13" s="71" customFormat="1" ht="11.25" customHeight="1">
      <c r="A26" s="282" t="s">
        <v>125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4"/>
      <c r="M26" s="285"/>
    </row>
    <row r="27" spans="1:13" s="71" customFormat="1" ht="12.75" customHeight="1">
      <c r="A27" s="286" t="s">
        <v>155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8"/>
    </row>
    <row r="28" spans="1:13" s="71" customFormat="1" ht="12.75" customHeight="1">
      <c r="A28" s="289" t="s">
        <v>196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1"/>
    </row>
    <row r="29" spans="1:13" ht="70.5" customHeight="1" thickBot="1">
      <c r="A29" s="292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1"/>
    </row>
    <row r="30" spans="1:13" ht="12" customHeight="1" thickBot="1" thickTop="1">
      <c r="A30" s="106" t="s">
        <v>165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</row>
    <row r="31" spans="1:13" ht="11.25" customHeight="1" thickBot="1">
      <c r="A31" s="293" t="s">
        <v>151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5"/>
    </row>
    <row r="32" spans="1:13" ht="15.75" customHeight="1">
      <c r="A32" s="296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8"/>
    </row>
    <row r="33" spans="1:13" ht="16.5" customHeight="1">
      <c r="A33" s="72" t="s">
        <v>134</v>
      </c>
      <c r="B33" s="299" t="s">
        <v>126</v>
      </c>
      <c r="C33" s="299"/>
      <c r="D33" s="299"/>
      <c r="E33" s="299"/>
      <c r="F33" s="299"/>
      <c r="G33" s="299"/>
      <c r="H33" s="299"/>
      <c r="I33" s="299"/>
      <c r="J33" s="299"/>
      <c r="K33" s="299"/>
      <c r="L33" s="300" t="s">
        <v>131</v>
      </c>
      <c r="M33" s="301"/>
    </row>
    <row r="34" spans="1:13" ht="15.75" customHeight="1">
      <c r="A34" s="65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3"/>
      <c r="M34" s="304"/>
    </row>
    <row r="35" spans="1:13" ht="16.5" customHeight="1" thickBot="1">
      <c r="A35" s="65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3"/>
      <c r="M35" s="304"/>
    </row>
    <row r="36" spans="1:13" ht="11.25" customHeight="1" thickBot="1">
      <c r="A36" s="293" t="s">
        <v>166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5"/>
    </row>
    <row r="37" spans="1:13" ht="12" customHeight="1">
      <c r="A37" s="73" t="s">
        <v>132</v>
      </c>
      <c r="B37" s="305" t="s">
        <v>126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 t="s">
        <v>131</v>
      </c>
      <c r="M37" s="306"/>
    </row>
    <row r="38" spans="1:13" ht="51.75" customHeight="1">
      <c r="A38" s="65" t="s">
        <v>188</v>
      </c>
      <c r="B38" s="307" t="s">
        <v>195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3">
        <v>4</v>
      </c>
      <c r="M38" s="304"/>
    </row>
    <row r="39" spans="1:13" ht="15.75" customHeight="1">
      <c r="A39" s="74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9"/>
      <c r="M39" s="310"/>
    </row>
    <row r="40" spans="1:13" ht="13.5" customHeight="1">
      <c r="A40" s="311" t="s">
        <v>127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312"/>
    </row>
    <row r="41" spans="1:13" ht="13.5" customHeight="1">
      <c r="A41" s="286" t="s">
        <v>187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8"/>
    </row>
    <row r="42" spans="1:13" ht="13.5" customHeight="1">
      <c r="A42" s="313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5"/>
    </row>
    <row r="43" spans="1:13" ht="13.5" customHeight="1">
      <c r="A43" s="316"/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8"/>
    </row>
    <row r="44" spans="1:13" ht="12.75" customHeight="1">
      <c r="A44" s="319" t="s">
        <v>128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1"/>
    </row>
    <row r="45" spans="1:13" ht="14.25" customHeight="1">
      <c r="A45" s="286" t="s">
        <v>189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8"/>
    </row>
    <row r="46" spans="1:13" ht="14.25" customHeight="1">
      <c r="A46" s="313"/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5"/>
    </row>
    <row r="47" spans="1:13" ht="42" customHeight="1" thickBot="1">
      <c r="A47" s="313"/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5"/>
    </row>
    <row r="48" spans="1:13" ht="13.5" customHeight="1" thickBot="1">
      <c r="A48" s="322" t="s">
        <v>129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4"/>
    </row>
    <row r="49" spans="1:13" ht="11.25" customHeight="1">
      <c r="A49" s="325" t="s">
        <v>135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7"/>
    </row>
    <row r="50" spans="1:13" ht="12" customHeight="1">
      <c r="A50" s="286" t="s">
        <v>190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8"/>
    </row>
    <row r="51" spans="1:13" ht="12" customHeight="1">
      <c r="A51" s="313"/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5"/>
    </row>
    <row r="52" spans="1:13" ht="24" customHeight="1">
      <c r="A52" s="316"/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8"/>
    </row>
    <row r="53" spans="1:13" ht="11.25" customHeight="1">
      <c r="A53" s="325" t="s">
        <v>164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7"/>
    </row>
    <row r="54" spans="1:13" ht="11.25" customHeight="1">
      <c r="A54" s="328" t="s">
        <v>115</v>
      </c>
      <c r="B54" s="299"/>
      <c r="C54" s="299"/>
      <c r="D54" s="299"/>
      <c r="E54" s="299"/>
      <c r="F54" s="299" t="s">
        <v>130</v>
      </c>
      <c r="G54" s="299"/>
      <c r="H54" s="299"/>
      <c r="I54" s="299"/>
      <c r="J54" s="300" t="s">
        <v>133</v>
      </c>
      <c r="K54" s="300"/>
      <c r="L54" s="300"/>
      <c r="M54" s="301"/>
    </row>
    <row r="55" spans="1:13" ht="20.25" customHeight="1">
      <c r="A55" s="329" t="s">
        <v>178</v>
      </c>
      <c r="B55" s="330"/>
      <c r="C55" s="330"/>
      <c r="D55" s="330"/>
      <c r="E55" s="330"/>
      <c r="F55" s="330" t="s">
        <v>186</v>
      </c>
      <c r="G55" s="330"/>
      <c r="H55" s="330"/>
      <c r="I55" s="330"/>
      <c r="J55" s="331" t="s">
        <v>182</v>
      </c>
      <c r="K55" s="332"/>
      <c r="L55" s="332"/>
      <c r="M55" s="333"/>
    </row>
    <row r="56" spans="1:13" ht="21" customHeight="1">
      <c r="A56" s="329" t="s">
        <v>179</v>
      </c>
      <c r="B56" s="330"/>
      <c r="C56" s="330"/>
      <c r="D56" s="330"/>
      <c r="E56" s="330"/>
      <c r="F56" s="330" t="s">
        <v>168</v>
      </c>
      <c r="G56" s="330"/>
      <c r="H56" s="330"/>
      <c r="I56" s="330"/>
      <c r="J56" s="331" t="s">
        <v>183</v>
      </c>
      <c r="K56" s="332"/>
      <c r="L56" s="332"/>
      <c r="M56" s="333"/>
    </row>
    <row r="57" spans="1:13" ht="35.25" customHeight="1">
      <c r="A57" s="329" t="s">
        <v>180</v>
      </c>
      <c r="B57" s="330"/>
      <c r="C57" s="330"/>
      <c r="D57" s="330"/>
      <c r="E57" s="330"/>
      <c r="F57" s="330" t="s">
        <v>168</v>
      </c>
      <c r="G57" s="330"/>
      <c r="H57" s="330"/>
      <c r="I57" s="330"/>
      <c r="J57" s="330" t="s">
        <v>184</v>
      </c>
      <c r="K57" s="330"/>
      <c r="L57" s="330"/>
      <c r="M57" s="334"/>
    </row>
    <row r="58" spans="1:13" ht="11.25" customHeight="1" thickBot="1">
      <c r="A58" s="341" t="s">
        <v>181</v>
      </c>
      <c r="B58" s="308"/>
      <c r="C58" s="308"/>
      <c r="D58" s="308"/>
      <c r="E58" s="308"/>
      <c r="F58" s="308" t="s">
        <v>168</v>
      </c>
      <c r="G58" s="308"/>
      <c r="H58" s="308"/>
      <c r="I58" s="308"/>
      <c r="J58" s="308" t="s">
        <v>185</v>
      </c>
      <c r="K58" s="308"/>
      <c r="L58" s="308"/>
      <c r="M58" s="342"/>
    </row>
    <row r="59" spans="1:13" ht="11.25" customHeight="1" thickBot="1" thickTop="1">
      <c r="A59" s="106" t="s">
        <v>163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8"/>
    </row>
    <row r="60" spans="1:13" ht="13.5" customHeight="1">
      <c r="A60" s="335" t="s">
        <v>169</v>
      </c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7"/>
    </row>
    <row r="61" spans="1:13" ht="12.75" customHeight="1" thickBot="1">
      <c r="A61" s="313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5"/>
    </row>
    <row r="62" spans="1:13" ht="12" customHeight="1" thickBot="1" thickTop="1">
      <c r="A62" s="106" t="s">
        <v>162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8"/>
    </row>
    <row r="63" spans="1:13" ht="12.75" customHeight="1">
      <c r="A63" s="313" t="s">
        <v>167</v>
      </c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5"/>
    </row>
    <row r="64" spans="1:13" ht="12.75" customHeight="1" thickBot="1">
      <c r="A64" s="338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40"/>
    </row>
    <row r="65" ht="12" thickTop="1"/>
  </sheetData>
  <sheetProtection/>
  <protectedRanges>
    <protectedRange sqref="A63" name="Range15"/>
    <protectedRange sqref="A60" name="Range14"/>
    <protectedRange sqref="A55:M58" name="Range13"/>
    <protectedRange sqref="A50" name="Range12"/>
    <protectedRange sqref="A45" name="Range11"/>
    <protectedRange sqref="A41" name="Range10"/>
    <protectedRange sqref="B38:K39" name="Range09"/>
    <protectedRange sqref="B34:K35" name="Range08"/>
    <protectedRange sqref="B4:B8" name="Range01"/>
    <protectedRange sqref="D4:D8" name="Range02"/>
    <protectedRange sqref="L3:L8" name="Range03"/>
    <protectedRange sqref="B11:I16" name="Range04"/>
    <protectedRange sqref="D20:I23" name="Range05"/>
    <protectedRange sqref="L25:M26" name="Range06"/>
    <protectedRange sqref="A28" name="Range07"/>
  </protectedRanges>
  <mergeCells count="97">
    <mergeCell ref="A60:M61"/>
    <mergeCell ref="A62:M62"/>
    <mergeCell ref="A63:M64"/>
    <mergeCell ref="A58:E58"/>
    <mergeCell ref="F58:I58"/>
    <mergeCell ref="J58:M58"/>
    <mergeCell ref="A59:M59"/>
    <mergeCell ref="A56:E56"/>
    <mergeCell ref="F56:I56"/>
    <mergeCell ref="J56:M56"/>
    <mergeCell ref="A57:E57"/>
    <mergeCell ref="F57:I57"/>
    <mergeCell ref="J57:M57"/>
    <mergeCell ref="A54:E54"/>
    <mergeCell ref="F54:I54"/>
    <mergeCell ref="J54:M54"/>
    <mergeCell ref="A55:E55"/>
    <mergeCell ref="F55:I55"/>
    <mergeCell ref="J55:M55"/>
    <mergeCell ref="A48:M48"/>
    <mergeCell ref="A49:M49"/>
    <mergeCell ref="A50:M52"/>
    <mergeCell ref="A53:M53"/>
    <mergeCell ref="A40:M40"/>
    <mergeCell ref="A41:M43"/>
    <mergeCell ref="A44:M44"/>
    <mergeCell ref="A45:M47"/>
    <mergeCell ref="B38:K38"/>
    <mergeCell ref="L38:M38"/>
    <mergeCell ref="B39:K39"/>
    <mergeCell ref="L39:M39"/>
    <mergeCell ref="B35:K35"/>
    <mergeCell ref="L35:M35"/>
    <mergeCell ref="A36:M36"/>
    <mergeCell ref="B37:K37"/>
    <mergeCell ref="L37:M37"/>
    <mergeCell ref="A32:M32"/>
    <mergeCell ref="B33:K33"/>
    <mergeCell ref="L33:M33"/>
    <mergeCell ref="B34:K34"/>
    <mergeCell ref="L34:M34"/>
    <mergeCell ref="A27:M27"/>
    <mergeCell ref="A28:M29"/>
    <mergeCell ref="A30:M30"/>
    <mergeCell ref="A31:M31"/>
    <mergeCell ref="A24:M24"/>
    <mergeCell ref="A25:K25"/>
    <mergeCell ref="L25:M25"/>
    <mergeCell ref="A26:K26"/>
    <mergeCell ref="L26:M26"/>
    <mergeCell ref="A17:E17"/>
    <mergeCell ref="F17:M17"/>
    <mergeCell ref="B18:C18"/>
    <mergeCell ref="D18:F18"/>
    <mergeCell ref="G18:I18"/>
    <mergeCell ref="J18:M23"/>
    <mergeCell ref="B16:C16"/>
    <mergeCell ref="D16:E16"/>
    <mergeCell ref="F16:G16"/>
    <mergeCell ref="H16:I16"/>
    <mergeCell ref="B15:C15"/>
    <mergeCell ref="D15:E15"/>
    <mergeCell ref="F15:G15"/>
    <mergeCell ref="H15:I15"/>
    <mergeCell ref="B14:C14"/>
    <mergeCell ref="D14:E14"/>
    <mergeCell ref="F14:G14"/>
    <mergeCell ref="H14:I14"/>
    <mergeCell ref="B13:C13"/>
    <mergeCell ref="D13:E13"/>
    <mergeCell ref="F13:G13"/>
    <mergeCell ref="H13:I13"/>
    <mergeCell ref="D11:E11"/>
    <mergeCell ref="F11:G11"/>
    <mergeCell ref="H11:I11"/>
    <mergeCell ref="B12:C12"/>
    <mergeCell ref="D12:E12"/>
    <mergeCell ref="F12:G12"/>
    <mergeCell ref="H12:I12"/>
    <mergeCell ref="F7:K7"/>
    <mergeCell ref="F8:K8"/>
    <mergeCell ref="B9:E9"/>
    <mergeCell ref="F9:I9"/>
    <mergeCell ref="J9:M16"/>
    <mergeCell ref="B10:C10"/>
    <mergeCell ref="D10:E10"/>
    <mergeCell ref="F10:G10"/>
    <mergeCell ref="H10:I10"/>
    <mergeCell ref="B11:C11"/>
    <mergeCell ref="F3:K3"/>
    <mergeCell ref="F4:K4"/>
    <mergeCell ref="F5:K5"/>
    <mergeCell ref="F6:K6"/>
    <mergeCell ref="A1:M1"/>
    <mergeCell ref="B2:C2"/>
    <mergeCell ref="D2:E2"/>
    <mergeCell ref="F2:K2"/>
  </mergeCells>
  <printOptions/>
  <pageMargins left="0.75" right="0.75" top="1" bottom="1" header="0.5" footer="0.5"/>
  <pageSetup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R00</cp:lastModifiedBy>
  <dcterms:created xsi:type="dcterms:W3CDTF">2010-10-13T09:46:50Z</dcterms:created>
  <dcterms:modified xsi:type="dcterms:W3CDTF">2013-03-27T07:31:36Z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